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rgio.fonseca\OneDrive - ppsa.gov.br\PPSA HOME OFFICE\Novo Contrato de Serviços - PPSA\Pesquisa Prévia ao Mercado\Versão Final da Documentação\"/>
    </mc:Choice>
  </mc:AlternateContent>
  <bookViews>
    <workbookView xWindow="20370" yWindow="-1755" windowWidth="29040" windowHeight="15840"/>
  </bookViews>
  <sheets>
    <sheet name="SDP - CEP - CSP" sheetId="8" r:id="rId1"/>
    <sheet name="Glossário SDP - CEP -CSP" sheetId="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8" l="1"/>
  <c r="H13" i="8" s="1"/>
  <c r="I13" i="8" s="1"/>
  <c r="F13" i="8" l="1"/>
  <c r="E20" i="8" l="1"/>
  <c r="F20" i="8" s="1"/>
  <c r="E19" i="8"/>
  <c r="H19" i="8" s="1"/>
  <c r="E18" i="8"/>
  <c r="F18" i="8" s="1"/>
  <c r="E17" i="8"/>
  <c r="H17" i="8" s="1"/>
  <c r="E16" i="8"/>
  <c r="F16" i="8" s="1"/>
  <c r="E15" i="8"/>
  <c r="H15" i="8" s="1"/>
  <c r="E14" i="8"/>
  <c r="F14" i="8" s="1"/>
  <c r="E12" i="8"/>
  <c r="H12" i="8" s="1"/>
  <c r="I12" i="8" s="1"/>
  <c r="E11" i="8"/>
  <c r="F11" i="8" s="1"/>
  <c r="E10" i="8"/>
  <c r="H10" i="8" s="1"/>
  <c r="E9" i="8"/>
  <c r="H9" i="8" s="1"/>
  <c r="I9" i="8" s="1"/>
  <c r="E8" i="8"/>
  <c r="F8" i="8" s="1"/>
  <c r="F17" i="8" l="1"/>
  <c r="H18" i="8"/>
  <c r="F9" i="8"/>
  <c r="H14" i="8"/>
  <c r="H8" i="8"/>
  <c r="F12" i="8"/>
  <c r="F19" i="8"/>
  <c r="F15" i="8"/>
  <c r="F10" i="8"/>
  <c r="H11" i="8"/>
  <c r="H16" i="8"/>
  <c r="H20" i="8"/>
  <c r="I8" i="8" l="1"/>
  <c r="I16" i="8"/>
  <c r="I11" i="8"/>
  <c r="I19" i="8"/>
  <c r="I14" i="8"/>
  <c r="I17" i="8"/>
  <c r="I20" i="8"/>
  <c r="I10" i="8"/>
  <c r="I15" i="8"/>
  <c r="I18" i="8"/>
</calcChain>
</file>

<file path=xl/sharedStrings.xml><?xml version="1.0" encoding="utf-8"?>
<sst xmlns="http://schemas.openxmlformats.org/spreadsheetml/2006/main" count="94" uniqueCount="69">
  <si>
    <t xml:space="preserve">ITEM </t>
  </si>
  <si>
    <t>LISTA DAS ATIVIDADES</t>
  </si>
  <si>
    <t>ENTREGÁVEIS</t>
  </si>
  <si>
    <t>DETALHAMENTO DA ATIVIDADE</t>
  </si>
  <si>
    <t>HORAS ESTIMADAS</t>
  </si>
  <si>
    <t>QUANT. HORAS ESTIMADAS/MÊS</t>
  </si>
  <si>
    <t>QUANT. UST ESTIMADAS/MÊS</t>
  </si>
  <si>
    <t>ITEM DE REFERÊNCIA PERFIL PROFFISSIONAL</t>
  </si>
  <si>
    <t>OBSERVAÇÕES</t>
  </si>
  <si>
    <t>GLOSSÁRIO:</t>
  </si>
  <si>
    <t>Ballot</t>
  </si>
  <si>
    <t>AFE</t>
  </si>
  <si>
    <t>CPP</t>
  </si>
  <si>
    <t>Contrato de Partilha da Produção</t>
  </si>
  <si>
    <t>AIP</t>
  </si>
  <si>
    <t>Efetuar a análise de gastos de Remessa (Remessas com menos de 15 itens)</t>
  </si>
  <si>
    <t>Efetuar a análise dos gastos referentes a sua área de atuação ocorridos no mês aprovando os itens que estejam de acordo. Os itens que porventura sejam negados o técnico deve informar a razão da negativa e solicitar esclarecimentos por parte do operador. Nesta tarefa o técnico deve analisar principalmente: 
(i) a lista de gastos fornecida pelo operador;
(ii) se o documento de aprovação (Ballot) da execução do serviço ou compra do material foi fornecido e se foi aprovado pela PPSA; 
(iii) Verificar a realização efetiva do serviço e ou compra do material; 
(iv) Verificar se os custos estão de acordo com o contrato de serviço/material do operador; (v) aprovar a Nota Técnica emitida pelo Sistema de Gestão da PPSA</t>
  </si>
  <si>
    <t>Emissão de Nota Técnica no SGPP e preparação da planilha da Lista de Gastos contendo as informações da análise</t>
  </si>
  <si>
    <t>Efetuar a análise de gastos de Remessa (Remessas de 15 a 30 itens)</t>
  </si>
  <si>
    <t>Efetuar a análise dos gastos referentes a sua área de atuação ocorridos no mês aprovando os itens que estejam de acordo. Os itens que porventura sejam negados o técnico deve informar a razão da negativa e solicitar esclarecimentos por parte do operador. Nesta tarefa o técnico deve analisar principalmente:
(i) a lista de gastos fornecida pelo operador; (ii) se o documento de aprovação (Ballot) da execução do serviço ou compra do material foi fornecido e se foi aprovado pela PPSA; 
(iii) Verificar a realização efetiva do serviço e ou compra do material; 
(iv) Verificar se os custos estão de acordo com o contrato de serviço/material do operador; (v) aprovar a Nota Técnica emitida pelo Sistema de Gestão da PPSA</t>
  </si>
  <si>
    <t>Efetuar a análise de gastos de Remessa Mensal (Remessas com mais de 30 itens)</t>
  </si>
  <si>
    <t>Efetuar a análise dos gastos referentes a sua área de atuação ocorridos no mês aprovando os itens que estejam de acordo. Os itens que porventura sejam negados o técnico deve informar a razão da negativa e solicitar esclarecimentos por parte do operador. Nesta tarefa o técnico deve analisar principalmente: (i) a lista de gastos fornecida pelo operador; (ii) se o documento de aprovação (Ballot) da execução do serviço ou compra do material foi fornecido e se foi aprovado pela PPSA; (iii) Verificar a realização efetiva do serviço e ou compra do material; (iv) Verificar se os custos estão de acordo com o contrato de serviço/material do operador; (v) aprovar a Nota Técnica emitida pelo Sistema de Gestão da PPSA</t>
  </si>
  <si>
    <t>Efetuar análise da AFE recebida dos Gerentes dos contratos (AFE baixa complexidade)</t>
  </si>
  <si>
    <t xml:space="preserve">Efetuar análise da solicitação de autorização de dispêndio (AFE) baseado no programa de trabalho e orçamento aprovado. A AFE pode ser relativa a aprovação dos gastos para operação em um poço ou instalação de equipamentos. Nesta tarefa o técnico deve analisar principalmente:
(i) Projeto de poço ou de outra atividade;
(ii) Adequação do projeto apresentado pelo operador;
(iii) Adequação dos gastos para o projeto proposto;
(iv) Adequação ao programa de trabalho e orçamento aprovado. </t>
  </si>
  <si>
    <t>Emissão de MaT através de e-mail</t>
  </si>
  <si>
    <t xml:space="preserve"> Efetuar análise da AFE recebida dos Gerentes dos contratos (AFE média complexidade)</t>
  </si>
  <si>
    <t>Emissão de Nota Técnica</t>
  </si>
  <si>
    <t>Efetuar análise do Ballot recebido dos Gerentes dos contratos (Ballot de baixa complexidade)</t>
  </si>
  <si>
    <t>Elaborar Manifestação Técnica conforme padrão PPSA para suporte aos gerentes executivos com recomendação quanto a aprovação ou não de Ballot de início de processo de contratação de serviço ou compra de material por parte do operador ou aprovação de assinatura de contrato. Nessa tarefa o profissional deve analisar a solicitação do operador constante do Ballot e documentos correlatos, além de emitir parecer técnico (Manifestação Técnica) considerando principalmente:
 (i) a pertinência técnica da contratação do serviço e/ou compra do material para o projeto;
 (ii) o atendimento as regras de contratação estabelecidas no Contrato de Partilha;
 (iii) a previsão no Programa de Trabalho e Orçamento;
 (iv) Solicitar esclarecimentos ao operador quando necessário;
 (v) além de outras.</t>
  </si>
  <si>
    <t>Efetuar análise do Ballot recebido dos Gerentes dos contratos (Ballot de média complexidade)</t>
  </si>
  <si>
    <t>Efetuar análise do Ballot recebido dos Gerentes dos contratos (Ballot de alta complexidade)</t>
  </si>
  <si>
    <t>Participar da análise no Ballot recebido dos Gerentes dos contratos Programa de Trabalho e Orçamento (WP&amp;B)</t>
  </si>
  <si>
    <t xml:space="preserve">Auxiliar o coordenador na elaboração da Nota Técnica de suporte a aprovação do Ballot de solicitação de aprovação do Programa de Trabalho e Orçamento que inclui as seguintes atividades do profissional:
(i) Analisar se o Programa de trabalho apresentado para a sua área de atuação está em consonância com os objetivos do projeto;
(ii) Verificar se o orçamento submetido para o ano está compatível com o programa do trabalho;
(iii) Elaborar parte da Nota Técnica referente as atividades de sua área;
(iv)Solicitação de esclarecimentos onde necessário;
</t>
  </si>
  <si>
    <t>Parte da Nota Técnica</t>
  </si>
  <si>
    <t>Participar da análise do Ballot recebido dos Gerentes dos contratos (Portões de Aprovação ou PoD)</t>
  </si>
  <si>
    <t xml:space="preserve">Auxiliar o coordenador na elaboração da Nota Técnica de suporte a aprovação do Ballot de solicitação de passagem nos Portões de Aprovação ou PoD das fases dos projetos, que inclui as seguintes atividades do profissional:
(i) Conhecimento detalhado do projeto em análise relativo a sua párea de atuação;
(ii) Verificar se todos os requisitos técnicos para passagem de portão foram atendidos pelo operador;
(iii) Verificar se todas as pendências levantadas foram devidamente tratadas;
(iv) Elaborar parte da Nota Técnica referente as atividades de sua área;
(iv)Solicitação de esclarecimentos onde necessário;
</t>
  </si>
  <si>
    <t>Emissão de parte da Nota Técnica</t>
  </si>
  <si>
    <t>Coordenar e elaborar NT de análise de Ballot recebido dos Gerentes dos contratos (Portões de Aprovação ou PoD)</t>
  </si>
  <si>
    <t>Preparar minuta e coordenar a elaboração da Nota Técnica de suporte a aprovação do Ballot de solicitação de passagem nos Portões de Aprovação ou PoD das fases dos projetos, que inclui as seguintes atividades do profissional:
(i) Conhecimento detalhado do projeto em análise relativo a sua párea de atuação;
(ii) Coordenar com os profissionais das diversas disciplinas a análise do Ballot;
(iii) Centralizar a comunicação com o operador para obter os esclarecimentos necessários;
(iv) Verificar se todos os requisitos técnicos para passagem de portão foram atendidos pelo operador;
(iii) Verificar se todas as pendências levantadas foram devidamente tratadas;
(iv)Solicitar esclarecimentos onde necessário;
(v) Promover o processo de aprovação da Nota Técnica para submissão ao Gerente Executivo.</t>
  </si>
  <si>
    <t>Efetuar análise dos Relatórios diários e acompanhamento das atividades</t>
  </si>
  <si>
    <t>Acompanhar a realização das atividades do operador relativas a sua área de atuação, recebendo os boletins operacionais e elaborando quando necessário os arquivos de acompanhamento das operações para subsidiar a análise de reconhecimento de custos e os gerentes executivos no andamento do projeto</t>
  </si>
  <si>
    <t>Planilha de acompanhamento das operações de poço ou outro documento em função da disciplina de responsabilidade do profissional</t>
  </si>
  <si>
    <t>Sistema de Gestão de Gastos de Partilha de Produção</t>
  </si>
  <si>
    <t>SGPP</t>
  </si>
  <si>
    <t>Superintendência de Desenvolvimento da Produção</t>
  </si>
  <si>
    <t>SDP</t>
  </si>
  <si>
    <t>Empresa legalmente habilitada para executar as operações e atividades de  exploração e produção na área contratada, objeto de negociação de AIP</t>
  </si>
  <si>
    <t>Operador</t>
  </si>
  <si>
    <t>Manifestação Técnica emitida através de documento formal controlado com estrutura definida em procedimento e incluirá a análise técnica e recomendação de aprovação ou não dos processos de votação, tanto das contratações de bens e serviços ordinárias de alta complexidade, extraordinárias, especiais ou específicas.</t>
  </si>
  <si>
    <t>Nota Técnica</t>
  </si>
  <si>
    <t xml:space="preserve">Manifestação Técnica emitida através de e-mail ou formulário eletrônico, incluindo a análise técnica e recomendação de aprovação ou não dos processos de votação das contratações de bens e serviços ordinárias de baixa e AFE´s </t>
  </si>
  <si>
    <t>MaT</t>
  </si>
  <si>
    <r>
      <rPr>
        <i/>
        <sz val="11"/>
        <color theme="1"/>
        <rFont val="Calibri"/>
        <family val="2"/>
        <scheme val="minor"/>
      </rPr>
      <t>Front Ende Loading</t>
    </r>
    <r>
      <rPr>
        <sz val="11"/>
        <color theme="1"/>
        <rFont val="Calibri"/>
        <family val="2"/>
        <scheme val="minor"/>
      </rPr>
      <t xml:space="preserve"> - metodologia para o desenvolvimento de grandes projetos que estipula um sistema de validação por "Portões de Decisão" (gates) em cada grande tomada de decisão a respeito da continuidade do projeto;</t>
    </r>
  </si>
  <si>
    <t>FEL</t>
  </si>
  <si>
    <t>Coordenação de Sistemas de Produção</t>
  </si>
  <si>
    <t>CSP</t>
  </si>
  <si>
    <t>Coordenação de Engenharia de Poços</t>
  </si>
  <si>
    <t>CEP</t>
  </si>
  <si>
    <r>
      <t xml:space="preserve">Notificação utilizada para votação das matérias sujeitas </t>
    </r>
    <r>
      <rPr>
        <sz val="11"/>
        <color theme="1"/>
        <rFont val="Times New Roman"/>
        <family val="1"/>
      </rPr>
      <t xml:space="preserve">à </t>
    </r>
    <r>
      <rPr>
        <sz val="11"/>
        <color theme="1"/>
        <rFont val="Arial"/>
        <family val="2"/>
      </rPr>
      <t>aprovação do Comitê Operacional por meio de correspondência nos termos do parágrafo 1.26 das Regras do Consórcio</t>
    </r>
  </si>
  <si>
    <t>Acordo de Individualização de Produção</t>
  </si>
  <si>
    <r>
      <rPr>
        <i/>
        <sz val="11"/>
        <color theme="1"/>
        <rFont val="Calibri"/>
        <family val="2"/>
        <scheme val="minor"/>
      </rPr>
      <t>Autorization for Expenditure -</t>
    </r>
    <r>
      <rPr>
        <sz val="11"/>
        <color theme="1"/>
        <rFont val="Calibri"/>
        <family val="2"/>
        <scheme val="minor"/>
      </rPr>
      <t xml:space="preserve"> Documento emitido pelo operador solicitando aprovação para dispêndio.</t>
    </r>
  </si>
  <si>
    <t>PERFIL 2.3.1
e 2.3.2</t>
  </si>
  <si>
    <t xml:space="preserve"> QUANT. UST ESTIMADA</t>
  </si>
  <si>
    <t xml:space="preserve">NÚMERO ESTIMADO ATIVIDADES/MÊS </t>
  </si>
  <si>
    <t>Reserva Técnica Operacional</t>
  </si>
  <si>
    <t>Este item comtempla as atividades de suporte operacional envolvendo a participação em reuniões internas/externas, preparar/ministrar ou participar de treinamentos especificos demandados pela PPSA</t>
  </si>
  <si>
    <t>Estas atividades compõem uma reserva técnica que dependem da demanda da PPSA para sua utilização</t>
  </si>
  <si>
    <t xml:space="preserve">ANEXO 2c) - COMPÊNDIO "B" - LISTA E DETALHAMENTO DAS ATIVIDADES - SUPERINTENDÊNCIA DE DESENVOLVIMENTO DA PRODUÇÃO - SDP -
COORDENADORIAS DE ENGENHARIA DE POÇO E SISTEMAS DE PRODUÇÃO - CEP &amp; CSP
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</si>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</sst>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3" fillId="0" borderId="1" xfId="0" quotePrefix="1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justify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2219325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D6A86D-58AC-457A-86F8-9D07F7B235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57" t="25812" r="10145" b="17400"/>
        <a:stretch/>
      </xdr:blipFill>
      <xdr:spPr>
        <a:xfrm>
          <a:off x="0" y="0"/>
          <a:ext cx="2828925" cy="11430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C1" zoomScaleNormal="100" workbookViewId="0">
      <selection activeCell="C21" sqref="C21"/>
    </sheetView>
  </sheetViews>
  <sheetFormatPr defaultRowHeight="14.75" x14ac:dyDescent="0.75"/>
  <cols>
    <col min="2" max="2" width="44.7265625" customWidth="1"/>
    <col min="3" max="3" width="72.86328125" customWidth="1"/>
    <col min="4" max="4" width="26" customWidth="1"/>
    <col min="5" max="5" width="11.26953125" hidden="1" customWidth="1"/>
    <col min="6" max="6" width="16.86328125" customWidth="1"/>
    <col min="7" max="7" width="21.40625" customWidth="1"/>
    <col min="8" max="8" width="16.1328125" hidden="1" customWidth="1"/>
    <col min="9" max="9" width="21.54296875" customWidth="1"/>
    <col min="10" max="10" width="21.40625" customWidth="1"/>
    <col min="11" max="11" width="21" customWidth="1"/>
  </cols>
  <sheetData>
    <row r="1" spans="1:12" x14ac:dyDescent="0.75">
      <c r="A1" s="30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2" x14ac:dyDescent="0.75">
      <c r="A2" s="33"/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2" x14ac:dyDescent="0.75">
      <c r="A3" s="33"/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2" x14ac:dyDescent="0.75">
      <c r="A4" s="33"/>
      <c r="B4" s="34"/>
      <c r="C4" s="34"/>
      <c r="D4" s="34"/>
      <c r="E4" s="34"/>
      <c r="F4" s="34"/>
      <c r="G4" s="34"/>
      <c r="H4" s="34"/>
      <c r="I4" s="34"/>
      <c r="J4" s="34"/>
      <c r="K4" s="35"/>
    </row>
    <row r="5" spans="1:12" x14ac:dyDescent="0.75">
      <c r="A5" s="33"/>
      <c r="B5" s="34"/>
      <c r="C5" s="34"/>
      <c r="D5" s="34"/>
      <c r="E5" s="34"/>
      <c r="F5" s="34"/>
      <c r="G5" s="34"/>
      <c r="H5" s="34"/>
      <c r="I5" s="34"/>
      <c r="J5" s="34"/>
      <c r="K5" s="35"/>
    </row>
    <row r="6" spans="1:12" ht="15.5" thickBot="1" x14ac:dyDescent="0.9">
      <c r="A6" s="36"/>
      <c r="B6" s="37"/>
      <c r="C6" s="37"/>
      <c r="D6" s="37"/>
      <c r="E6" s="37"/>
      <c r="F6" s="37"/>
      <c r="G6" s="37"/>
      <c r="H6" s="37"/>
      <c r="I6" s="37"/>
      <c r="J6" s="37"/>
      <c r="K6" s="38"/>
    </row>
    <row r="7" spans="1:12" ht="30.25" thickBot="1" x14ac:dyDescent="0.9">
      <c r="A7" s="8" t="s">
        <v>0</v>
      </c>
      <c r="B7" s="8" t="s">
        <v>1</v>
      </c>
      <c r="C7" s="8" t="s">
        <v>3</v>
      </c>
      <c r="D7" s="18" t="s">
        <v>2</v>
      </c>
      <c r="E7" s="8" t="s">
        <v>4</v>
      </c>
      <c r="F7" s="8" t="s">
        <v>62</v>
      </c>
      <c r="G7" s="8" t="s">
        <v>63</v>
      </c>
      <c r="H7" s="8" t="s">
        <v>5</v>
      </c>
      <c r="I7" s="8" t="s">
        <v>6</v>
      </c>
      <c r="J7" s="8" t="s">
        <v>7</v>
      </c>
      <c r="K7" s="8" t="s">
        <v>8</v>
      </c>
      <c r="L7" s="1"/>
    </row>
    <row r="8" spans="1:12" ht="147.5" x14ac:dyDescent="0.75">
      <c r="A8" s="2">
        <v>1</v>
      </c>
      <c r="B8" s="28" t="s">
        <v>15</v>
      </c>
      <c r="C8" s="17" t="s">
        <v>16</v>
      </c>
      <c r="D8" s="13" t="s">
        <v>17</v>
      </c>
      <c r="E8" s="6">
        <f>8*3</f>
        <v>24</v>
      </c>
      <c r="F8" s="2">
        <f>E8/1</f>
        <v>24</v>
      </c>
      <c r="G8" s="2">
        <v>0.1</v>
      </c>
      <c r="H8" s="5">
        <f t="shared" ref="H8:H13" si="0">E8*G8</f>
        <v>2.4000000000000004</v>
      </c>
      <c r="I8" s="4">
        <f>H8/1</f>
        <v>2.4000000000000004</v>
      </c>
      <c r="J8" s="16" t="s">
        <v>61</v>
      </c>
      <c r="K8" s="3"/>
    </row>
    <row r="9" spans="1:12" ht="147.5" x14ac:dyDescent="0.75">
      <c r="A9" s="2">
        <v>2</v>
      </c>
      <c r="B9" s="29" t="s">
        <v>18</v>
      </c>
      <c r="C9" s="19" t="s">
        <v>19</v>
      </c>
      <c r="D9" s="13" t="s">
        <v>17</v>
      </c>
      <c r="E9" s="6">
        <f>16*3</f>
        <v>48</v>
      </c>
      <c r="F9" s="2">
        <f t="shared" ref="F9:F20" si="1">E9/1</f>
        <v>48</v>
      </c>
      <c r="G9" s="2">
        <v>0.1</v>
      </c>
      <c r="H9" s="5">
        <f t="shared" si="0"/>
        <v>4.8000000000000007</v>
      </c>
      <c r="I9" s="4">
        <f t="shared" ref="I9:I20" si="2">H9/1</f>
        <v>4.8000000000000007</v>
      </c>
      <c r="J9" s="16" t="s">
        <v>61</v>
      </c>
      <c r="K9" s="3"/>
    </row>
    <row r="10" spans="1:12" ht="132.75" x14ac:dyDescent="0.75">
      <c r="A10" s="2">
        <v>3</v>
      </c>
      <c r="B10" s="12" t="s">
        <v>20</v>
      </c>
      <c r="C10" s="19" t="s">
        <v>21</v>
      </c>
      <c r="D10" s="13" t="s">
        <v>17</v>
      </c>
      <c r="E10" s="6">
        <f>24*3</f>
        <v>72</v>
      </c>
      <c r="F10" s="2">
        <f t="shared" si="1"/>
        <v>72</v>
      </c>
      <c r="G10" s="2">
        <v>0.1</v>
      </c>
      <c r="H10" s="5">
        <f t="shared" si="0"/>
        <v>7.2</v>
      </c>
      <c r="I10" s="4">
        <f t="shared" si="2"/>
        <v>7.2</v>
      </c>
      <c r="J10" s="16" t="s">
        <v>61</v>
      </c>
      <c r="K10" s="3"/>
    </row>
    <row r="11" spans="1:12" ht="118" x14ac:dyDescent="0.75">
      <c r="A11" s="2">
        <v>4</v>
      </c>
      <c r="B11" s="12" t="s">
        <v>22</v>
      </c>
      <c r="C11" s="20" t="s">
        <v>23</v>
      </c>
      <c r="D11" s="13" t="s">
        <v>24</v>
      </c>
      <c r="E11" s="6">
        <f>4*3</f>
        <v>12</v>
      </c>
      <c r="F11" s="2">
        <f t="shared" si="1"/>
        <v>12</v>
      </c>
      <c r="G11" s="2">
        <v>3</v>
      </c>
      <c r="H11" s="5">
        <f t="shared" si="0"/>
        <v>36</v>
      </c>
      <c r="I11" s="4">
        <f t="shared" si="2"/>
        <v>36</v>
      </c>
      <c r="J11" s="16" t="s">
        <v>61</v>
      </c>
      <c r="K11" s="3"/>
    </row>
    <row r="12" spans="1:12" ht="118" x14ac:dyDescent="0.75">
      <c r="A12" s="2">
        <v>5</v>
      </c>
      <c r="B12" s="12" t="s">
        <v>25</v>
      </c>
      <c r="C12" s="20" t="s">
        <v>23</v>
      </c>
      <c r="D12" s="13" t="s">
        <v>26</v>
      </c>
      <c r="E12" s="6">
        <f>8*3</f>
        <v>24</v>
      </c>
      <c r="F12" s="2">
        <f t="shared" si="1"/>
        <v>24</v>
      </c>
      <c r="G12" s="2">
        <v>0.5</v>
      </c>
      <c r="H12" s="5">
        <f t="shared" si="0"/>
        <v>12</v>
      </c>
      <c r="I12" s="4">
        <f t="shared" si="2"/>
        <v>12</v>
      </c>
      <c r="J12" s="16" t="s">
        <v>61</v>
      </c>
      <c r="K12" s="3"/>
    </row>
    <row r="13" spans="1:12" ht="177" x14ac:dyDescent="0.75">
      <c r="A13" s="14">
        <v>6</v>
      </c>
      <c r="B13" s="12" t="s">
        <v>27</v>
      </c>
      <c r="C13" s="20" t="s">
        <v>28</v>
      </c>
      <c r="D13" s="13" t="s">
        <v>24</v>
      </c>
      <c r="E13" s="6">
        <f>4*3</f>
        <v>12</v>
      </c>
      <c r="F13" s="2">
        <f t="shared" si="1"/>
        <v>12</v>
      </c>
      <c r="G13" s="2">
        <v>3</v>
      </c>
      <c r="H13" s="5">
        <f t="shared" si="0"/>
        <v>36</v>
      </c>
      <c r="I13" s="4">
        <f t="shared" si="2"/>
        <v>36</v>
      </c>
      <c r="J13" s="16" t="s">
        <v>61</v>
      </c>
      <c r="K13" s="3"/>
    </row>
    <row r="14" spans="1:12" ht="177" x14ac:dyDescent="0.75">
      <c r="A14" s="2">
        <v>7</v>
      </c>
      <c r="B14" s="12" t="s">
        <v>29</v>
      </c>
      <c r="C14" s="20" t="s">
        <v>28</v>
      </c>
      <c r="D14" s="13" t="s">
        <v>26</v>
      </c>
      <c r="E14" s="7">
        <f>16*3</f>
        <v>48</v>
      </c>
      <c r="F14" s="2">
        <f t="shared" si="1"/>
        <v>48</v>
      </c>
      <c r="G14" s="2">
        <v>4</v>
      </c>
      <c r="H14" s="5">
        <f t="shared" ref="H14:H20" si="3">E14*G14</f>
        <v>192</v>
      </c>
      <c r="I14" s="4">
        <f t="shared" si="2"/>
        <v>192</v>
      </c>
      <c r="J14" s="16" t="s">
        <v>61</v>
      </c>
      <c r="K14" s="3"/>
    </row>
    <row r="15" spans="1:12" ht="177" x14ac:dyDescent="0.75">
      <c r="A15" s="2">
        <v>8</v>
      </c>
      <c r="B15" s="12" t="s">
        <v>30</v>
      </c>
      <c r="C15" s="20" t="s">
        <v>28</v>
      </c>
      <c r="D15" s="13" t="s">
        <v>26</v>
      </c>
      <c r="E15" s="7">
        <f>32*3</f>
        <v>96</v>
      </c>
      <c r="F15" s="2">
        <f t="shared" si="1"/>
        <v>96</v>
      </c>
      <c r="G15" s="4">
        <v>0.5</v>
      </c>
      <c r="H15" s="5">
        <f t="shared" si="3"/>
        <v>48</v>
      </c>
      <c r="I15" s="4">
        <f t="shared" si="2"/>
        <v>48</v>
      </c>
      <c r="J15" s="16" t="s">
        <v>61</v>
      </c>
      <c r="K15" s="3"/>
    </row>
    <row r="16" spans="1:12" ht="147.5" x14ac:dyDescent="0.75">
      <c r="A16" s="2">
        <v>9</v>
      </c>
      <c r="B16" s="12" t="s">
        <v>31</v>
      </c>
      <c r="C16" s="20" t="s">
        <v>32</v>
      </c>
      <c r="D16" s="13" t="s">
        <v>33</v>
      </c>
      <c r="E16" s="7">
        <f>3*3</f>
        <v>9</v>
      </c>
      <c r="F16" s="2">
        <f t="shared" si="1"/>
        <v>9</v>
      </c>
      <c r="G16" s="2">
        <v>0.5</v>
      </c>
      <c r="H16" s="5">
        <f t="shared" si="3"/>
        <v>4.5</v>
      </c>
      <c r="I16" s="4">
        <f t="shared" si="2"/>
        <v>4.5</v>
      </c>
      <c r="J16" s="16" t="s">
        <v>61</v>
      </c>
      <c r="K16" s="3"/>
    </row>
    <row r="17" spans="1:11" ht="147.5" x14ac:dyDescent="0.75">
      <c r="A17" s="2">
        <v>10</v>
      </c>
      <c r="B17" s="12" t="s">
        <v>34</v>
      </c>
      <c r="C17" s="20" t="s">
        <v>35</v>
      </c>
      <c r="D17" s="13" t="s">
        <v>36</v>
      </c>
      <c r="E17" s="7">
        <f>24*3</f>
        <v>72</v>
      </c>
      <c r="F17" s="2">
        <f t="shared" si="1"/>
        <v>72</v>
      </c>
      <c r="G17" s="2">
        <v>0.3</v>
      </c>
      <c r="H17" s="5">
        <f t="shared" si="3"/>
        <v>21.599999999999998</v>
      </c>
      <c r="I17" s="4">
        <f t="shared" si="2"/>
        <v>21.599999999999998</v>
      </c>
      <c r="J17" s="16" t="s">
        <v>61</v>
      </c>
      <c r="K17" s="3"/>
    </row>
    <row r="18" spans="1:11" ht="147.5" x14ac:dyDescent="0.75">
      <c r="A18" s="2">
        <v>11</v>
      </c>
      <c r="B18" s="12" t="s">
        <v>34</v>
      </c>
      <c r="C18" s="20" t="s">
        <v>35</v>
      </c>
      <c r="D18" s="13" t="s">
        <v>36</v>
      </c>
      <c r="E18" s="7">
        <f>12*3</f>
        <v>36</v>
      </c>
      <c r="F18" s="2">
        <f t="shared" si="1"/>
        <v>36</v>
      </c>
      <c r="G18" s="2">
        <v>0.2</v>
      </c>
      <c r="H18" s="5">
        <f t="shared" si="3"/>
        <v>7.2</v>
      </c>
      <c r="I18" s="4">
        <f t="shared" si="2"/>
        <v>7.2</v>
      </c>
      <c r="J18" s="16" t="s">
        <v>61</v>
      </c>
      <c r="K18" s="3"/>
    </row>
    <row r="19" spans="1:11" ht="191.75" x14ac:dyDescent="0.75">
      <c r="A19" s="2">
        <v>12</v>
      </c>
      <c r="B19" s="12" t="s">
        <v>37</v>
      </c>
      <c r="C19" s="20" t="s">
        <v>38</v>
      </c>
      <c r="D19" s="13" t="s">
        <v>26</v>
      </c>
      <c r="E19" s="7">
        <f>48*3</f>
        <v>144</v>
      </c>
      <c r="F19" s="2">
        <f t="shared" si="1"/>
        <v>144</v>
      </c>
      <c r="G19" s="2">
        <v>0.2</v>
      </c>
      <c r="H19" s="5">
        <f t="shared" si="3"/>
        <v>28.8</v>
      </c>
      <c r="I19" s="4">
        <f t="shared" si="2"/>
        <v>28.8</v>
      </c>
      <c r="J19" s="16" t="s">
        <v>61</v>
      </c>
      <c r="K19" s="3"/>
    </row>
    <row r="20" spans="1:11" ht="112" x14ac:dyDescent="0.75">
      <c r="A20" s="2">
        <v>13</v>
      </c>
      <c r="B20" s="12" t="s">
        <v>39</v>
      </c>
      <c r="C20" s="20" t="s">
        <v>40</v>
      </c>
      <c r="D20" s="13" t="s">
        <v>41</v>
      </c>
      <c r="E20" s="7">
        <f>0.75*3</f>
        <v>2.25</v>
      </c>
      <c r="F20" s="2">
        <f t="shared" si="1"/>
        <v>2.25</v>
      </c>
      <c r="G20" s="2">
        <v>15</v>
      </c>
      <c r="H20" s="5">
        <f t="shared" si="3"/>
        <v>33.75</v>
      </c>
      <c r="I20" s="4">
        <f t="shared" si="2"/>
        <v>33.75</v>
      </c>
      <c r="J20" s="16" t="s">
        <v>61</v>
      </c>
      <c r="K20" s="3"/>
    </row>
    <row r="21" spans="1:11" ht="96" x14ac:dyDescent="0.75">
      <c r="A21" s="2">
        <v>14</v>
      </c>
      <c r="B21" s="21" t="s">
        <v>64</v>
      </c>
      <c r="C21" s="22" t="s">
        <v>65</v>
      </c>
      <c r="D21" s="27" t="s">
        <v>68</v>
      </c>
      <c r="E21" s="23"/>
      <c r="F21" s="24"/>
      <c r="G21" s="24"/>
      <c r="H21" s="25">
        <v>72</v>
      </c>
      <c r="I21" s="25">
        <v>45</v>
      </c>
      <c r="J21" s="16" t="s">
        <v>61</v>
      </c>
      <c r="K21" s="26" t="s">
        <v>66</v>
      </c>
    </row>
    <row r="22" spans="1:11" x14ac:dyDescent="0.75">
      <c r="H22" s="15"/>
    </row>
  </sheetData>
  <sheetProtection algorithmName="SHA-512" hashValue="XjC6kcuCrUPGtjOHOTd+TCMPb8hzU1UslXiJTf7L5xZPbmjXcNb8ptb9VJ3PKKQkqJ4bwdiSoktzC65b1Ne3uA==" saltValue="ELERQhXF3Kby0zeXnRxaGA==" spinCount="100000" sheet="1" objects="1" scenarios="1" selectLockedCells="1" selectUnlockedCells="1"/>
  <mergeCells count="1">
    <mergeCell ref="A1:K6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ignoredErrors>
    <ignoredError sqref="E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H17" sqref="H17"/>
    </sheetView>
  </sheetViews>
  <sheetFormatPr defaultRowHeight="14.75" x14ac:dyDescent="0.75"/>
  <cols>
    <col min="1" max="1" width="18.7265625" customWidth="1"/>
    <col min="2" max="2" width="102.1328125" customWidth="1"/>
  </cols>
  <sheetData>
    <row r="1" spans="1:2" ht="15.5" thickBot="1" x14ac:dyDescent="0.9"/>
    <row r="2" spans="1:2" x14ac:dyDescent="0.75">
      <c r="A2" s="39" t="s">
        <v>9</v>
      </c>
      <c r="B2" s="40"/>
    </row>
    <row r="3" spans="1:2" x14ac:dyDescent="0.75">
      <c r="A3" s="9" t="s">
        <v>11</v>
      </c>
      <c r="B3" s="10" t="s">
        <v>60</v>
      </c>
    </row>
    <row r="4" spans="1:2" x14ac:dyDescent="0.75">
      <c r="A4" s="9" t="s">
        <v>14</v>
      </c>
      <c r="B4" s="10" t="s">
        <v>59</v>
      </c>
    </row>
    <row r="5" spans="1:2" ht="29" x14ac:dyDescent="0.75">
      <c r="A5" s="9" t="s">
        <v>10</v>
      </c>
      <c r="B5" s="11" t="s">
        <v>58</v>
      </c>
    </row>
    <row r="6" spans="1:2" x14ac:dyDescent="0.75">
      <c r="A6" s="9" t="s">
        <v>57</v>
      </c>
      <c r="B6" s="10" t="s">
        <v>56</v>
      </c>
    </row>
    <row r="7" spans="1:2" x14ac:dyDescent="0.75">
      <c r="A7" s="9" t="s">
        <v>12</v>
      </c>
      <c r="B7" s="10" t="s">
        <v>13</v>
      </c>
    </row>
    <row r="8" spans="1:2" x14ac:dyDescent="0.75">
      <c r="A8" s="9" t="s">
        <v>55</v>
      </c>
      <c r="B8" s="10" t="s">
        <v>54</v>
      </c>
    </row>
    <row r="9" spans="1:2" ht="29.5" x14ac:dyDescent="0.75">
      <c r="A9" s="9" t="s">
        <v>53</v>
      </c>
      <c r="B9" s="11" t="s">
        <v>52</v>
      </c>
    </row>
    <row r="10" spans="1:2" ht="29.5" x14ac:dyDescent="0.75">
      <c r="A10" s="9" t="s">
        <v>51</v>
      </c>
      <c r="B10" s="10" t="s">
        <v>50</v>
      </c>
    </row>
    <row r="11" spans="1:2" ht="44.25" x14ac:dyDescent="0.75">
      <c r="A11" s="9" t="s">
        <v>49</v>
      </c>
      <c r="B11" s="10" t="s">
        <v>48</v>
      </c>
    </row>
    <row r="12" spans="1:2" ht="29.5" x14ac:dyDescent="0.75">
      <c r="A12" s="9" t="s">
        <v>47</v>
      </c>
      <c r="B12" s="11" t="s">
        <v>46</v>
      </c>
    </row>
    <row r="13" spans="1:2" x14ac:dyDescent="0.75">
      <c r="A13" s="9" t="s">
        <v>45</v>
      </c>
      <c r="B13" s="10" t="s">
        <v>44</v>
      </c>
    </row>
    <row r="14" spans="1:2" x14ac:dyDescent="0.75">
      <c r="A14" s="9" t="s">
        <v>43</v>
      </c>
      <c r="B14" s="11" t="s">
        <v>42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F40B79778214AAAF28A72BF7577C7" ma:contentTypeVersion="13" ma:contentTypeDescription="Crie um novo documento." ma:contentTypeScope="" ma:versionID="b9ebfb886a5da09b7f0fdfa3e2071d62">
  <xsd:schema xmlns:xsd="http://www.w3.org/2001/XMLSchema" xmlns:xs="http://www.w3.org/2001/XMLSchema" xmlns:p="http://schemas.microsoft.com/office/2006/metadata/properties" xmlns:ns3="b094e712-8476-4f5d-b70a-dbe478760f55" xmlns:ns4="a66f2308-5a93-48a9-ae2f-a5ce457c4420" targetNamespace="http://schemas.microsoft.com/office/2006/metadata/properties" ma:root="true" ma:fieldsID="f98ee1a854709a60115d384790907364" ns3:_="" ns4:_="">
    <xsd:import namespace="b094e712-8476-4f5d-b70a-dbe478760f55"/>
    <xsd:import namespace="a66f2308-5a93-48a9-ae2f-a5ce457c44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4e712-8476-4f5d-b70a-dbe478760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f2308-5a93-48a9-ae2f-a5ce457c44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C9F48F-5C63-4DEA-A53B-06FBA02AF4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61DC96-BD74-4A7D-96B7-047432512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4e712-8476-4f5d-b70a-dbe478760f55"/>
    <ds:schemaRef ds:uri="a66f2308-5a93-48a9-ae2f-a5ce457c4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91BD50-D3B3-4A89-B6F9-13DD44A3DA54}">
  <ds:schemaRefs>
    <ds:schemaRef ds:uri="http://schemas.openxmlformats.org/package/2006/metadata/core-properties"/>
    <ds:schemaRef ds:uri="http://schemas.microsoft.com/office/2006/documentManagement/types"/>
    <ds:schemaRef ds:uri="b094e712-8476-4f5d-b70a-dbe478760f55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a66f2308-5a93-48a9-ae2f-a5ce457c4420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SDP - CEP - CSP</vt:lpstr>
      <vt:lpstr>Glossário SDP - CEP -CSP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Fonseca</dc:creator>
  <cp:lastModifiedBy>Sergio Fonseca</cp:lastModifiedBy>
  <dcterms:created xsi:type="dcterms:W3CDTF">2022-02-22T13:30:57Z</dcterms:created>
  <dcterms:modified xsi:type="dcterms:W3CDTF">2022-04-14T14:25:52Z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0x0101007CEF40B79778214AAAF28A72BF7577C7</vt:lpwstr>
  </property>
</Properties>
</file>