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io.fonseca\OneDrive - ppsa.gov.br\PPSA HOME OFFICE\Novo Contrato de Serviços - PPSA\Pesquisa Prévia ao Mercado\Versão Final da Documentação\Mercado 14 abril 2022\"/>
    </mc:Choice>
  </mc:AlternateContent>
  <bookViews>
    <workbookView xWindow="0" yWindow="0" windowWidth="28800" windowHeight="12300"/>
  </bookViews>
  <sheets>
    <sheet name="SRE" sheetId="15" r:id="rId1"/>
    <sheet name="Glossário SRE" sheetId="1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5" i="15" l="1"/>
  <c r="J86" i="15"/>
  <c r="J87" i="15"/>
  <c r="J84" i="15"/>
  <c r="J75" i="15"/>
  <c r="J76" i="15"/>
  <c r="J77" i="15"/>
  <c r="J78" i="15"/>
  <c r="J79" i="15"/>
  <c r="J74" i="15"/>
  <c r="J73" i="15"/>
  <c r="J72" i="15"/>
  <c r="J68" i="15"/>
  <c r="J67" i="15"/>
  <c r="J66" i="15"/>
  <c r="J60" i="15"/>
  <c r="J61" i="15"/>
  <c r="J62" i="15"/>
  <c r="J63" i="15"/>
  <c r="J64" i="15"/>
  <c r="J65" i="15"/>
  <c r="J59" i="15"/>
  <c r="J55" i="15"/>
  <c r="J54" i="15"/>
  <c r="J52" i="15"/>
  <c r="J28" i="15"/>
  <c r="J27" i="15"/>
  <c r="K27" i="15" s="1"/>
  <c r="J23" i="15"/>
  <c r="K23" i="15" s="1"/>
  <c r="J24" i="15"/>
  <c r="K24" i="15" s="1"/>
  <c r="J22" i="15"/>
  <c r="K22" i="15" s="1"/>
  <c r="J9" i="15"/>
  <c r="K9" i="15" s="1"/>
  <c r="J10" i="15"/>
  <c r="K10" i="15" s="1"/>
  <c r="J8" i="15"/>
  <c r="K8" i="15" s="1"/>
  <c r="J71" i="15" l="1"/>
  <c r="K71" i="15" s="1"/>
  <c r="K72" i="15"/>
  <c r="K73" i="15"/>
  <c r="H71" i="15"/>
  <c r="H72" i="15"/>
  <c r="H73" i="15"/>
  <c r="H70" i="15"/>
  <c r="H69" i="15"/>
  <c r="J69" i="15"/>
  <c r="K69" i="15" s="1"/>
  <c r="J70" i="15"/>
  <c r="K70" i="15" s="1"/>
  <c r="K87" i="15" l="1"/>
  <c r="H87" i="15"/>
  <c r="K86" i="15"/>
  <c r="H86" i="15"/>
  <c r="K85" i="15"/>
  <c r="H85" i="15"/>
  <c r="K84" i="15"/>
  <c r="H84" i="15"/>
  <c r="J83" i="15"/>
  <c r="K83" i="15" s="1"/>
  <c r="H83" i="15"/>
  <c r="J82" i="15"/>
  <c r="K82" i="15" s="1"/>
  <c r="H82" i="15"/>
  <c r="J81" i="15"/>
  <c r="K81" i="15" s="1"/>
  <c r="H81" i="15"/>
  <c r="J80" i="15"/>
  <c r="K80" i="15" s="1"/>
  <c r="H80" i="15"/>
  <c r="K79" i="15"/>
  <c r="H79" i="15"/>
  <c r="K78" i="15"/>
  <c r="H78" i="15"/>
  <c r="K77" i="15"/>
  <c r="H77" i="15"/>
  <c r="K76" i="15"/>
  <c r="H76" i="15"/>
  <c r="K75" i="15"/>
  <c r="H75" i="15"/>
  <c r="K74" i="15"/>
  <c r="H74" i="15"/>
  <c r="K68" i="15"/>
  <c r="H68" i="15"/>
  <c r="K67" i="15"/>
  <c r="H67" i="15"/>
  <c r="K66" i="15"/>
  <c r="H66" i="15"/>
  <c r="K64" i="15"/>
  <c r="H64" i="15"/>
  <c r="K65" i="15"/>
  <c r="H65" i="15"/>
  <c r="K63" i="15"/>
  <c r="H63" i="15"/>
  <c r="K62" i="15"/>
  <c r="H62" i="15"/>
  <c r="K61" i="15"/>
  <c r="H61" i="15"/>
  <c r="K60" i="15"/>
  <c r="H60" i="15"/>
  <c r="K59" i="15"/>
  <c r="H59" i="15"/>
  <c r="J58" i="15"/>
  <c r="K58" i="15" s="1"/>
  <c r="H58" i="15"/>
  <c r="J57" i="15"/>
  <c r="K57" i="15" s="1"/>
  <c r="H57" i="15"/>
  <c r="J56" i="15"/>
  <c r="K56" i="15" s="1"/>
  <c r="H56" i="15"/>
  <c r="K55" i="15"/>
  <c r="H55" i="15"/>
  <c r="K54" i="15"/>
  <c r="H54" i="15"/>
  <c r="J53" i="15"/>
  <c r="K53" i="15" s="1"/>
  <c r="H53" i="15"/>
  <c r="K52" i="15"/>
  <c r="H52" i="15"/>
  <c r="J51" i="15"/>
  <c r="K51" i="15" s="1"/>
  <c r="H51" i="15"/>
  <c r="J50" i="15"/>
  <c r="K50" i="15" s="1"/>
  <c r="H50" i="15"/>
  <c r="J49" i="15"/>
  <c r="K49" i="15" s="1"/>
  <c r="H49" i="15"/>
  <c r="J48" i="15"/>
  <c r="K48" i="15" s="1"/>
  <c r="H48" i="15"/>
  <c r="J47" i="15"/>
  <c r="K47" i="15" s="1"/>
  <c r="H47" i="15"/>
  <c r="J46" i="15"/>
  <c r="K46" i="15" s="1"/>
  <c r="H46" i="15"/>
  <c r="J45" i="15"/>
  <c r="K45" i="15" s="1"/>
  <c r="H45" i="15"/>
  <c r="J44" i="15"/>
  <c r="K44" i="15" s="1"/>
  <c r="H44" i="15"/>
  <c r="J43" i="15"/>
  <c r="K43" i="15" s="1"/>
  <c r="H43" i="15"/>
  <c r="J42" i="15"/>
  <c r="K42" i="15" s="1"/>
  <c r="H42" i="15"/>
  <c r="J41" i="15"/>
  <c r="K41" i="15" s="1"/>
  <c r="H41" i="15"/>
  <c r="J40" i="15"/>
  <c r="K40" i="15" s="1"/>
  <c r="H40" i="15"/>
  <c r="J39" i="15"/>
  <c r="K39" i="15" s="1"/>
  <c r="H39" i="15"/>
  <c r="J38" i="15"/>
  <c r="K38" i="15" s="1"/>
  <c r="H38" i="15"/>
  <c r="J37" i="15"/>
  <c r="K37" i="15" s="1"/>
  <c r="H37" i="15"/>
  <c r="J36" i="15"/>
  <c r="K36" i="15" s="1"/>
  <c r="H36" i="15"/>
  <c r="J35" i="15"/>
  <c r="K35" i="15" s="1"/>
  <c r="H35" i="15"/>
  <c r="J34" i="15"/>
  <c r="K34" i="15" s="1"/>
  <c r="H34" i="15"/>
  <c r="J33" i="15"/>
  <c r="K33" i="15" s="1"/>
  <c r="H33" i="15"/>
  <c r="J32" i="15"/>
  <c r="K32" i="15" s="1"/>
  <c r="H32" i="15"/>
  <c r="J31" i="15"/>
  <c r="K31" i="15" s="1"/>
  <c r="H31" i="15"/>
  <c r="J30" i="15"/>
  <c r="K30" i="15" s="1"/>
  <c r="H30" i="15"/>
  <c r="J29" i="15"/>
  <c r="K29" i="15" s="1"/>
  <c r="H29" i="15"/>
  <c r="K28" i="15"/>
  <c r="H28" i="15"/>
  <c r="H27" i="15"/>
  <c r="J26" i="15"/>
  <c r="K26" i="15" s="1"/>
  <c r="H26" i="15"/>
  <c r="J25" i="15"/>
  <c r="K25" i="15" s="1"/>
  <c r="H25" i="15"/>
  <c r="H24" i="15"/>
  <c r="H23" i="15"/>
  <c r="H22" i="15"/>
  <c r="J21" i="15"/>
  <c r="K21" i="15" s="1"/>
  <c r="H21" i="15"/>
  <c r="J20" i="15"/>
  <c r="K20" i="15" s="1"/>
  <c r="H20" i="15"/>
  <c r="J19" i="15"/>
  <c r="K19" i="15" s="1"/>
  <c r="H19" i="15"/>
  <c r="J18" i="15"/>
  <c r="K18" i="15" s="1"/>
  <c r="H18" i="15"/>
  <c r="J17" i="15"/>
  <c r="K17" i="15" s="1"/>
  <c r="H17" i="15"/>
  <c r="J16" i="15"/>
  <c r="K16" i="15" s="1"/>
  <c r="H16" i="15"/>
  <c r="J15" i="15"/>
  <c r="K15" i="15" s="1"/>
  <c r="H15" i="15"/>
  <c r="J14" i="15"/>
  <c r="K14" i="15" s="1"/>
  <c r="H14" i="15"/>
  <c r="J13" i="15"/>
  <c r="K13" i="15" s="1"/>
  <c r="H13" i="15"/>
  <c r="J12" i="15"/>
  <c r="K12" i="15" s="1"/>
  <c r="H12" i="15"/>
  <c r="J11" i="15"/>
  <c r="H11" i="15"/>
  <c r="H10" i="15"/>
  <c r="H9" i="15"/>
  <c r="H8" i="15"/>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K11" i="15" l="1"/>
</calcChain>
</file>

<file path=xl/sharedStrings.xml><?xml version="1.0" encoding="utf-8"?>
<sst xmlns="http://schemas.openxmlformats.org/spreadsheetml/2006/main" count="603" uniqueCount="267">
  <si>
    <t xml:space="preserve">ITEM </t>
  </si>
  <si>
    <t>PROCESSO</t>
  </si>
  <si>
    <t>SUBPROCESSO</t>
  </si>
  <si>
    <t>LISTA DAS ATIVIDADES</t>
  </si>
  <si>
    <t>ENTREGÁVEIS</t>
  </si>
  <si>
    <t>DETALHAMENTO DA ATIVIDADE</t>
  </si>
  <si>
    <t>HORAS ESTIMADAS</t>
  </si>
  <si>
    <t>UST</t>
  </si>
  <si>
    <t>NÚMERO DE ATIVIDADES/MÊS</t>
  </si>
  <si>
    <t>QUANT. HORAS ESTIMADAS/MÊS</t>
  </si>
  <si>
    <t>QUANT. UST ESTIMADAS/MÊS</t>
  </si>
  <si>
    <t>ITEM DE REFERÊNCIA PERFIL PROFFISSIONAL</t>
  </si>
  <si>
    <t>OBSERVAÇÕES</t>
  </si>
  <si>
    <t>ANP</t>
  </si>
  <si>
    <t>Agência Nacional do Petróleo, Gás Natural e Biocombustíveis, agência reguladora da atividade do setor de gás e petróleo.</t>
  </si>
  <si>
    <t xml:space="preserve">Empresa líder do consórcio e operadora de um campo produtor de petróleo. </t>
  </si>
  <si>
    <t>GLOSSÁRIO:</t>
  </si>
  <si>
    <t>CPP</t>
  </si>
  <si>
    <t>AIP</t>
  </si>
  <si>
    <t>Emissão de Nota Técnica</t>
  </si>
  <si>
    <t>Análise de Ballot</t>
  </si>
  <si>
    <t>Efetuar análise do Ballot recebido dos Gerentes dos contratos (Ballot de média complexidade)</t>
  </si>
  <si>
    <t>Atividades Internas</t>
  </si>
  <si>
    <t>Operador</t>
  </si>
  <si>
    <t>Nota Técnica</t>
  </si>
  <si>
    <t>Acordo de Individualização de Produção</t>
  </si>
  <si>
    <t>Gestão dos CPPs, ACPs e AIPs</t>
  </si>
  <si>
    <t>Reunião em que são apresentados e discutidos os dados a serem utilizados no projeto, para as área de Geofísica, Geologia e Engenharia de Reservatórios.</t>
  </si>
  <si>
    <t>Avaliação de Dados e Caracterização de Reservatórios</t>
  </si>
  <si>
    <t>Gestão de dados: Receber e carregar dados de reservatórios (poços, sísmica, petrofísica, engenharia, geologia) nos softwares especialistas</t>
  </si>
  <si>
    <t>Relatório de carregamento</t>
  </si>
  <si>
    <t>Comparação da base de dados disponível com dados utilizados nos modelos disponibilizados pelo Operador</t>
  </si>
  <si>
    <t>Os dados enviados pelo Operador precisam ser comparados com aqueles disponíveis na PPSA, para garantir alinhamento em relação à base de dados comum a ser utilizada. São comparados diversos tipos de dados, como poços (perfis, marcadores, etc), sísmica, polígonos, gride de reservatórios, dentre outros.</t>
  </si>
  <si>
    <t>Avaliação de modelos disponibilizados pelo Operador (modelo de fácies, modelo de petrofácies, modelo de fraturas, modelo de simulação, etc)</t>
  </si>
  <si>
    <t>Petrofísica: Interpretação dos dados de poços para o cálculo das propriedades petrofísicas (Phi, Sw, Facies)</t>
  </si>
  <si>
    <t>Os perfis de poços são analisados e interpretados, gerando-se facies e calculando-se as propriedades petrofísicas que serão usadas no condicionamento das distribuições espaciais destas propriedades.</t>
  </si>
  <si>
    <t>Fazer a distribuição estatística com todos os poços ou poços-chave, comparando as interpretações do Operador para porosidade e saturação de água nesses poços com os dados de rocha. A complexidade depende, principalmente, da quantidade de dados a serem comparados.</t>
  </si>
  <si>
    <t>Petrofísica: Verificação de distribuição estatística dos perfis utilizados nos modelos e a correlação com os dados de rocha e dinâmicos (média complexidade)</t>
  </si>
  <si>
    <t>Petrofísica: Revisão ou Definição de cut-offs</t>
  </si>
  <si>
    <t>São revisados e/ou definidos valores de corte de saturação de água (SW) e Porosidade, que impactarão os cálculos volumétricos. Os valores de corte da Porosidade serão usados para cálculo do NTG.</t>
  </si>
  <si>
    <t>Petrofísica: Definição de faixa de variação de propriedades para Análise de Incertezas e Sensibilidade</t>
  </si>
  <si>
    <t>A partir de análises estatísticas, são verificados os ranges de valores possíveis, bem como percentis, quartis, médias, medianas, etc., para alimentar os estudos de sensibilidade e incertezas. São usados como parâmetros de entrada para simulações do modelo estático, que resultarão nos cenários probabilísticos.</t>
  </si>
  <si>
    <t>Geofísica: Controle de Qualidade de amarração sísmica-poço e ajustes de profundidade</t>
  </si>
  <si>
    <t xml:space="preserve">Fazer a verificação da qualidade da amarração feita por terceiros, através de perfis sintéticos calculados em poço. </t>
  </si>
  <si>
    <t>Geofísica: Analisar marcos estratigráficos em relação ao previsto e constatado</t>
  </si>
  <si>
    <t>Verificar a diferença entre os marcos de poço e o horizonte mapeado e definir parâmetros para o ajuste dos horizontes aos marcos de poço durante a geração do grid.</t>
  </si>
  <si>
    <t>Geofísica: Realizar interpretação tectono-estratigráfica complementar e/ou comparar/editar com o mapeado pela PPSA</t>
  </si>
  <si>
    <t>Fazer o mapeamento dos horizontes sísmicos, comparar com os feitos pelo Operador ou consorciados e definir ajustes/edições aos mapas para input na modelagem.</t>
  </si>
  <si>
    <t>Geofísica: Realizar interpretação de falhas complementar e/ou comparar/editar com o mapeado pela PPSA</t>
  </si>
  <si>
    <t>Fazer o mapeamento das falhas na sísmica, comparar com os mapeados pelo Operador ou consorciados e definir ajustes/edições aos mapas para input na modelagem.</t>
  </si>
  <si>
    <t>Geofísica: Interpretação de falhas de média complexidade (geometria, qualidade sísmica e número de falhas)</t>
  </si>
  <si>
    <t>Fazer o mapeamento sísmico das falhas em ambientes de média complexidade estrutural e/ou dado sísmico de boa ou média qualidade.</t>
  </si>
  <si>
    <t>Geofísica: Interpretação de horizontes de média complexidade (geometria, qualidade sísmica e área)</t>
  </si>
  <si>
    <t>Fazer o mapeamento dos horizontes sísmicos  em ambientes de média complexidade estrutural e/ou dado sísmico de boa ou média qualidade</t>
  </si>
  <si>
    <t>Geofísica: Simular mapas de incerteza baseados na dispersão constatada entre os marcos estratigráficos e a sísmica</t>
  </si>
  <si>
    <t>Fazer simulações (quantas necessárias ou quantas possíveis devido a limitações de hardware e software) para estimar valores de P10, P50 e P90 dos horizontes mapedos, usando a dispersão dos horizontes vs marcos de poço,calculada no item 14. Este item vai gerar a análise de incerteza estrutural para input na AIS.</t>
  </si>
  <si>
    <t>Engenharia: Avaliar curvas de permeabilidades relativas</t>
  </si>
  <si>
    <t>Verificar as curvas de permeabilidades relativas recebidas do Operador ou da ANP, avaliar de estão condizentes com as fácies em que estão apresentadas, verificação de pontos terminais da curva, planilhar os dados e gerar gráficos.</t>
  </si>
  <si>
    <t>Engenharia: Avaliar modelo PVT</t>
  </si>
  <si>
    <t>Avaliar modelo PVT recebido do Operador, por meio de planilha Excel, arquivo txt ou software especialista, verficar se há coerência com PVTs existentes (poços perfurados) e apresentações.</t>
  </si>
  <si>
    <t>Verificar as datas de entrada de poços se estão de acordo com cronograma apresentado pelo Operador. Verificar pressão de fluxo, VFP, injeção de água e gás (verificar exportação de gás, percentual de pseudo componentes) e inserir no modelo.</t>
  </si>
  <si>
    <t>Engenharia: Avaliar Schedule do modelo (média complexidade)</t>
  </si>
  <si>
    <t>Engenharia: Avaliar ajuste de histórico de produção</t>
  </si>
  <si>
    <t>Verificar resultados do modelo ajustado de simulação em termos de pressão no reservatório, interferência entre poços, produção de fluidos.</t>
  </si>
  <si>
    <t>Engenharia: Preparar planilhas para ajuste de histórico</t>
  </si>
  <si>
    <t>Preparação de planilha de resultados oriundos da atividade de avaliação de ajuste de histórico de produção.</t>
  </si>
  <si>
    <t>Engenharia: Avaliar a previsão de produção de modelo do Operador</t>
  </si>
  <si>
    <t>Realizar comparação gráfica dos resultados de simulação entregues pelo Operador com a planilha de ajuste de histórico.</t>
  </si>
  <si>
    <t xml:space="preserve">Estudos Integrados: Avaliação dos marcadores recebidos pelo operador e Correlação dos poços </t>
  </si>
  <si>
    <t>Verificar se há consistência na interpretação dos marcadores estratigráficos para cada poço, bem como a correção estratigráfica entre os poços. Esta atividade é realizada para cada horizonte estratigráfico ou discordância. Verifica-se, inclusive, a consistência em relação aos horizontes  adjacentes.</t>
  </si>
  <si>
    <t xml:space="preserve">Estudos Integrados: Avaliação e Definição da relação de fácies e os elementos arquiteturais (build-up, alto, flanco e bacia) </t>
  </si>
  <si>
    <t>Verificar a relação das fácies interpretadas/calculadas nos poços com os elementos arquiteturais (build-up, alto, flanco e bacia) presentes no reservatório. Será necessário, também, estabelecer correlações entre as fácies caracterizadas nos poços com os elementos que fundamentem o modelo conceitual, de forma a justificar interpretações (polígonos de ocorrência de fácies, etc.) que irão condicionar a construção do modelo.</t>
  </si>
  <si>
    <t xml:space="preserve">Atributos sísmicos: Modelagem petro-elástica - Correlacionar atributos sísmicos com perfis </t>
  </si>
  <si>
    <t>Atributos sísmicos: Revisão de parâmetros de correlação entre atributos e propriedades modeladas, para utilização em AIS</t>
  </si>
  <si>
    <t>Definir o range de incertezas dos atributos vs propriedade modelada, para utilização na análise de incertezas e sensiblidade.</t>
  </si>
  <si>
    <t>Modelagem Geológica</t>
  </si>
  <si>
    <t>Geologia: Construção de arcabouço estrutural/estratigráfico com base em dados interpretados - falhas e horizontes (média complexidade)</t>
  </si>
  <si>
    <t>Construir o arcabouço estrutural/estratigráfico com dados de média qualidade e em ambiente geológico de baixa ou média complexidade estrutural. Por meio de uso de software especialista, modelar horizontes e falhas, controlar a qualidade de truncamento de falhas e rejeitos, promover o ajuste de horizontes aos respectivos marcadores de poços. Utilizar ferramentas de controle de qualidade para o arcabouço estrutural/estratigráfico, que será, então, utilizado para a contrução do gride de reservatório. A complexidade dependerá de uma série de fatores, como quantidade de horizontes, falhas e poços, truncamento das falhas, área do campo, estratigrafia, etc.</t>
  </si>
  <si>
    <t xml:space="preserve">Geologia: Verificação de consistência do arcabouço estrutural em relação aos dados interpretados (falhas e horizontes) - Verificação do GRID - uso de filtros para identificar células com espessuras negativas e não ortogonais </t>
  </si>
  <si>
    <t>Fazer o controle de qualidade dos dados oriundos da interpretação sísmica e fazer os ajustes necessários ou solicitar/auxiliar o geofísico para obter dados de melhor qualidade para input na modelagem. Utilizar ferramentas específicas de controle de qualidade para avaliar o modelo estrutural enviado pelo Operador, como análise de rejeitos de falhas, curvatura de falhas e horizontes, geração de mapas de isópacas, ajuste dos horizontes e das falhas aos marcadores de poços. Utilização de filtros para identificação de células deformadas ou espessuras negativas, ângulo entre as faces das células para identificar desvios de ortogonalidade, cálculo de volume de células, etc.</t>
  </si>
  <si>
    <t xml:space="preserve">Geologia: Análise das zonas estratigráficas e layering definidos no arcabouço estrutural  </t>
  </si>
  <si>
    <t>Verificação da definição e disposição das zonas e subzonas estratigráficas, espessura de layers, truncamentos, bem como a execução de controle de qualidade de construção do gride, inclusive análise visual, por meio de uso de seções ao longo das coordenadas relativas I, J e K.</t>
  </si>
  <si>
    <t>Geologia: Definição e agrupamento de fácies  e sua correlação com as eletrofácies geradas pelo Operador</t>
  </si>
  <si>
    <t>Analisar e, se necessário, definir o agrupamento de fácies e sua correlação com as eletrofácies geradas pelo Operador, com o objetivo de garantir a coerência das qualidades faciológicas identificadas e as eletrofácies calculadas/interpretadas pelo Operador. As facies serão utilizadas, posteriormente, para condicionar as distribuições de propriedades petrofísicas.</t>
  </si>
  <si>
    <t>Geologia: Validar Fácies definidas/Facies recebidas pelo Operador (variografia) baseado no conceito geológico do Campo, bem com fazer a correlação com os dados petrofísicos</t>
  </si>
  <si>
    <t>Realizar, por meio do uso de software especialista, a variografia das fácies recebidas pelo Operador, para validar os parâmetros dos modelos de variograma para cada fácies e por cada zona ou subzona do reservatório. Para cada zona ou subzona, correlacionar cada uma das fácies com as propriedades petrofísicas, para verificar e validar as qualidades permo-porosas.</t>
  </si>
  <si>
    <t xml:space="preserve">Geologia: Controle de qualidade por meio de geração de mapas de ocorrência de fácies por zona  (poços x GRID) </t>
  </si>
  <si>
    <t>Geração, por zona ou subzona, de mapas de probabilidade de ocorrência de fácies, mapas de fácies predominantes (mais frequente), e verificação da consistência com as fácies nos poços. Atividade realizada por meio de uso de software especialista.</t>
  </si>
  <si>
    <t>Geologia: Validação do modelo geoestatístico para a distribuição de eletrofácies e utilização na AIS (quando recebido por Operador)</t>
  </si>
  <si>
    <t>A partir dos dados e modelo disponibilizados pelo Operador, verificar se há coerência dos modelo geoestatísticos utilizados para a distribuição de eletrofácies, para cada zona ou subzona, e que serão, posteriormente, utilizados na etapa de Análise de Incertezas e Sensibilidade. Requer conhecimento avançado em geoestatística e estudos de incertezas, utilizando software especialista.</t>
  </si>
  <si>
    <t xml:space="preserve">Geologia: Construção do modelo geoestatístico para a distribuição de eletrofácies e utilização na AIS </t>
  </si>
  <si>
    <t>A partir dos dados disponibilizados pelo Operador ou ANP, construir modelos geoestatísticos para a distribuição de eletrofácies, para cada zona ou subzona. Os modelos serão, posteriormente, utilizados na etapa de Análise de Incertezas e Sensibilidade. Requer conhecimento avançado em geoestatística e estudos de incertezas, utilizando software especialista.</t>
  </si>
  <si>
    <t xml:space="preserve">Geologia: Análise dos parâmetros a serem utilizados para modelagem (atributos sísmicos, histogramas, mapas de tendência, variografia, etc)  </t>
  </si>
  <si>
    <t>A modelagem sísmica e de propriedades é alimentada por uma série de parâmetros e dados condicionantes, sejam eles primários (poços) ou secundários (sísmica, etc.). Esta atividade requer uma profunda análise dos dados que serão utilizados como dados condicionantes (atributos sísmicos, mapas de tendência, histogramas, etc.) e análise ou definição dos parâmetros (azimute de variograma, ranges de variograma, modelo de variograma, etc).</t>
  </si>
  <si>
    <t xml:space="preserve">Popular o gride de reservatório com propriedades petrofísicas, como porosidade e permeabilidade, utilizando software especialista. Normalmente, a distribuição de porosidade é condicionada às fácies, enquanto que a distribuição de permeabilidade, por sua vez, é condicionada pela própria distribuição de porosidade, observando a correlação entre as propriedades. A complexidade na construção do modelo vai depender de uma série de fatores, como a quantidade de zonas/subzonas, número de poços, número de fácies, etc. </t>
  </si>
  <si>
    <t>Geologia: Construção do modelo petrofísico (média complexidade)</t>
  </si>
  <si>
    <t>Geologia: Controle de qualidade através da geração de mapas de valores médios, por zona, do dado do poço vs mapas das médias, por zona, da propriedade modelada pelo Operador</t>
  </si>
  <si>
    <t xml:space="preserve">Utilização de ferramentas de software especialista para executar procedimento de controle de qualidade das distribuições de propriedades petrofísicas no gride de reservatórios, recebido do Operador. Para cada zona/subzona do reservatório, são gerados mapas de médias das propriedades e comparados com os dados de poços. </t>
  </si>
  <si>
    <t>Geologia: Parametrizar as informações que serão utilizadas na AIS</t>
  </si>
  <si>
    <t>Propriedades como NTG, Porosidade, Permeabilidade e Saturação de Água, posição do (s) contato (s) de fluidos e estrutural são parametrizados para alimentar o estudo de sensibilidade e avaliação de incertezas. Dentre os parâmetros a serem definidos estão valores de mínimo e máximo, média ou mediana, desvio padrão, forma da distribuição, etc.</t>
  </si>
  <si>
    <t>Geologia: Fraturas - Revisão de dados interpretados em perfis de imagem  (dip, azimuth e classificação) e propriedades de fratura (intensidade de fratura)</t>
  </si>
  <si>
    <t xml:space="preserve">Analisar a interpretação de perfis de imagem realizada pelo Operador, que irá condicionar o modelo de fraturas. Dentre os dados e parâmetros a serem analisados estão o mergulho de fraturas, azimute, classificação do tipo de fraturas, abertura, e densidade de fraturas. </t>
  </si>
  <si>
    <t>Geologia: Fraturas - Interpretação de fraturas em perfis de imagem  (dip, azimuth e classificação) e propriedades de fratura (intensidade de fratura)</t>
  </si>
  <si>
    <t xml:space="preserve">A interpretação de fraturas é realizada pela PPSA, a partir de perfis de imagem disponibilizados pelo Operador ou ANP. Para uma ou mais famílias de fraturas, são interpretados e definidos o mergulho de fraturas, azimute, classificação do tipo de fraturas, abertura, densidade de fraturas, etc. </t>
  </si>
  <si>
    <t>Geologia: Fraturas - Validação de metodologia adotada para criação do modelo de fraturas (difusas? fault related?) e resultados do modelo, quando fornecido pelo Operador</t>
  </si>
  <si>
    <t>Análise do método utilizado pelo Operador para a criação do modelo de fraturas (difusas, relacionadas às falhas, etc.), bem como os resultados obtidos a partir dos dados de input.</t>
  </si>
  <si>
    <t>Geologia: Fraturas - Parametrização de informações que a serem utilizadas na AIS do modelo de fraturas</t>
  </si>
  <si>
    <t>Estudo e definição de parâmetros que serão utilizados para condicionar a Análise de Incertezas e Sensibilidade do modelo de fraturas, como valores mínimo e máximo, média, mediana, tipo de distribuição, etc., de propriedades como dimensões de fratura, densidade de fraturas, abertura de fraturas, mergulho e azimute dos planos de fraturas, etc.</t>
  </si>
  <si>
    <t>Geologia: Análise de sensibilidade do modelo estático</t>
  </si>
  <si>
    <t>Com base em informações estatísticas e definição dos parâmetros de incertezas, realizar o estudo de sensibilidade do modelo estático, avaliando as respostas de cada propriedade e seus impactos no cálculo de STOOIP.</t>
  </si>
  <si>
    <t>Uma vez definidos os parâmetros de incertezas para cada propriedade e montado o workflow de incertezas, rodar as simulações, avaliando o número ideal de realizações, para garantir a representatividade do modelo de incertezas e a definição apropriada dos cenários probabilísticos. A complexidade dependerá, essencialmente, do número de propriedades a serem considerados no estudo, seus parâmetros de contorno e a quantidade de células do gride geológico.</t>
  </si>
  <si>
    <t>Geologia: Realização de simulação para construção de cenários probabilísticos (volumétrico) - média complexidade</t>
  </si>
  <si>
    <t>Geologia: Realização de cálculo volumétrico dos cenários probabilísticos</t>
  </si>
  <si>
    <t>Utilizar software especialista para calcular os volumes resultantes de cada cenário probabilístico definidos no estudo (ex: P10, P50, P90). Para cada cenário, os volumes podem ser calculados para todo o reservatório, por zonas, subzonas e/ou blocos de falha.</t>
  </si>
  <si>
    <t>Geologia: Upscaling geométrico (grid) e de propriedades para simulação de fluxo</t>
  </si>
  <si>
    <t>Utilizando software especialista, realizar o upscaling geométrico (gerar gride de mais baixa resolução - gride de simulação de fluxo - a partir do gride geológico, de mais alta resolução) e, então, o upscaling de propriedades, do gride fino para o gride grosso, utilizando algoritmos mais apropriados para cada situação. Considerar, se necessário, o uso de uma segunda propriedade a ser usada para ponderar os resultados da propriedade a ser "upscalada".</t>
  </si>
  <si>
    <t>Modelagem de Fluxo de Tubulações</t>
  </si>
  <si>
    <r>
      <t>A partir do recebimento das curvas de VFP (</t>
    </r>
    <r>
      <rPr>
        <i/>
        <sz val="12"/>
        <rFont val="Calibri"/>
        <family val="2"/>
        <scheme val="minor"/>
      </rPr>
      <t>Vertical Flow Performance</t>
    </r>
    <r>
      <rPr>
        <sz val="12"/>
        <rFont val="Calibri"/>
        <family val="2"/>
        <scheme val="minor"/>
      </rPr>
      <t xml:space="preserve">) do Operador, planilhar ou plotar as curvas usando software especialista. Verificar anomalias nestas curvas, arguir e corrigir tais curvas quando necessário. A complexidade dependerá de número de poços, distância do solo submarino, da faixa de vazão de pressão, etc. </t>
    </r>
  </si>
  <si>
    <t>Engenharia: Verificar as curvas de VFP utilizadas (média complexidade)</t>
  </si>
  <si>
    <t>Engenharia: Verificar a análise nodal subsea</t>
  </si>
  <si>
    <t>Verificar as informações subsea e fazer o layour submarino, diante de dados de localização de poços recebidos do Operador.</t>
  </si>
  <si>
    <t>Análise das diferenças entre BHP e THP que serão construídas como parte resultante do trabalho de análise nodal e VFPs. A complexidade dependerá de número de poço e o layout submarino.</t>
  </si>
  <si>
    <t>Engenharia: Verificar ajuste de histórico da perda de carga - do poço à plataforma (média complexidade)</t>
  </si>
  <si>
    <t>Simulação de Fluxo</t>
  </si>
  <si>
    <t>Engenharia: Revisão de simulação numérica com análise de incertezas e sensibilidade</t>
  </si>
  <si>
    <t>A partir de um caso base ajustado, verificar as variáveis dinâmicas que mais impactam no volume recuperável e, com base nessas varíaveis, encontrar os cenários probabilísticos que cobrem o range de incertezas de recuperação do campo.</t>
  </si>
  <si>
    <t>A partir de dados de produção, realizar o ajuste de histórico e, com este caso base ajustado, verificar as variáveis dinâmicas que mais impactam no volume recuperável e, com base nessas varíaveis, encontrar os cenários probabilísticos que cobrem o range de incertezas de recuperação do campo. A complexidade dependerá de número de poços, do número de plataformas, da quantidade de histórico de poços já produzindo, etc.</t>
  </si>
  <si>
    <t>Engenharia: Realização de simulação numérica com análise de incertezas e sensibilidade - média complexidade</t>
  </si>
  <si>
    <t>Engenharia: Verificação de transição entre modelos estáticos e dinâmicos (upscalling)</t>
  </si>
  <si>
    <t>Com base no modelo estático "upscalado" recebido, fazer o equilíbrio do modelo (posicionar contatos, tipos de fluidos, permeabilidade relativa, etc.) e realizar rodadas iniciais para validação e, se necessário, solicitar novos modelos "upscalados". Trabalho interativo que envolve geólogo, geofísico e engenheiro.</t>
  </si>
  <si>
    <t>Com base no histórico de produção, realizar modificações no modelo de forma a representar a produção de poços existentes ao longo do tempo (neste caso, verifica-se a produção de fluidos, pressão e interferência entre poços). A complexidade dependerá da quantidade de plataformas, poços, de dados disponíveis para ajuste, como tempo em que os poços estão produzindo, etc.</t>
  </si>
  <si>
    <t>Engenharia: Ajuste de histórico - média complexidade</t>
  </si>
  <si>
    <t>Otimização do Desenvolvimento</t>
  </si>
  <si>
    <t>Engenharia: Estudo da malha de drenagem</t>
  </si>
  <si>
    <t>Com o modelo dinâmico já definido e poços do Operador já analisados, verifica-se o mapa de Saturação de Óleo (So) final no tempo e, diante de regiões em que foram verificadas a presença de óleo residual, propõe-se novas locações ou movimentação de locações existentes ou a combinação destas alternativas, de forma a trazer mais valor ao projeto.</t>
  </si>
  <si>
    <t>Observar, para cada poço, dados de produção de fluidos e pressão, e comparar com o histórico de produção de curtíssimo prazo, para realizar os ajustes necessários no modelo, para que sejam representados os resultados observados. A complexidade dependerá do número do número de plataformas e poços.</t>
  </si>
  <si>
    <t>Engenharia: Análise dos poços e desempenho (média complexidade)</t>
  </si>
  <si>
    <t>Engenharia: Estudar exportação/reinjeção parcial ou total do gás produzido</t>
  </si>
  <si>
    <t>Diante da capacidade de exportação de determinado gasoduto versus a quantidade de gás que se está produzindo, analisar o que é mais rentável para o projeto: reinjetar, exportar ou ambos, neste último caso definindo o percentual.</t>
  </si>
  <si>
    <t>Engenharia: Fazer análise de riscos e incertezas</t>
  </si>
  <si>
    <t>Avaliar os riscos e incertezas referentes ao projeto: entrada de um poço, workover, performance de um determinado poço não ser como esperado, atraso na chegada de uma plataforma, etc., estudando e propondo medidas mitigatórias.</t>
  </si>
  <si>
    <t>Engenharia: Definição dos cenários</t>
  </si>
  <si>
    <t>Uma vez avaliados os riscos e incertezas referentes ao projeto, definir os cenários probabilísticos que irão suportar as tomadas de decisões.</t>
  </si>
  <si>
    <t>Estimativa de Participações</t>
  </si>
  <si>
    <t>Cálculo de Participações</t>
  </si>
  <si>
    <r>
      <t xml:space="preserve">A partir dos resultados finais de simulação obtidos, construir a planilha de cálculo das </t>
    </r>
    <r>
      <rPr>
        <i/>
        <sz val="12"/>
        <rFont val="Calibri"/>
        <family val="2"/>
        <scheme val="minor"/>
      </rPr>
      <t>Track Participations</t>
    </r>
    <r>
      <rPr>
        <sz val="12"/>
        <rFont val="Calibri"/>
        <family val="2"/>
        <scheme val="minor"/>
      </rPr>
      <t xml:space="preserve"> e compartilhar os resultados com a Gerência Executiva e demais áreas envolvidas na avaliação econômica.</t>
    </r>
  </si>
  <si>
    <t>Redeterminação</t>
  </si>
  <si>
    <t>Revisão de Participações (somente cálculo - não considera refazer o modelo)</t>
  </si>
  <si>
    <r>
      <t xml:space="preserve">Verificação da planilha de cálculo das </t>
    </r>
    <r>
      <rPr>
        <i/>
        <sz val="12"/>
        <rFont val="Calibri"/>
        <family val="2"/>
        <scheme val="minor"/>
      </rPr>
      <t>Track Participations.</t>
    </r>
  </si>
  <si>
    <t>Análise de Plano de Desenvolvimento</t>
  </si>
  <si>
    <t>Realizar a leitura do Plano de Desenvolvimento compartilhado pelo Operador e verificar se há coerência com a execução do projeto, observar se há atualizações e, quando necessário, propor as devidas modificações. A complexidade desta atividade dependerá da complexidade do próprio projeto,</t>
  </si>
  <si>
    <t>Análise crítica do Plano de Desenvolvimento proposto (média complexidade)</t>
  </si>
  <si>
    <t>Documentação</t>
  </si>
  <si>
    <t>Elaboração, formatação e edição de documentos (NTs, etc) - consolidação</t>
  </si>
  <si>
    <t>Consolidar as análises de outras áreas e emitir NT de acordo com o procedimento mais atual.</t>
  </si>
  <si>
    <t>Documento requerido</t>
  </si>
  <si>
    <t>Analisar tecnicamente o pleito do Ballot e suas justificativas, considerando:
1.	aspectos puramente técnicos
2.	as cláusulas do CPP e dos seus anexos;
3.	as cláusulas do ACP e/ou AIP e do AG e de seus anexos;
4.	a regulação da ANP;
5.	as portarias do MME;
6.	as resoluções do CNPE;
7.	a lei do Petróleo.
A NT emitida para esta atividade deve respeitar o procedimento PE.DGC.001/2019 ou o mais recente que venha o substituir.</t>
  </si>
  <si>
    <t>Monitorar recebimento de Ballots, Notices e AFEs nos canais de transferência dos consórcios</t>
  </si>
  <si>
    <t>Checar, periodicamente, o recebimento destes documentos pelos GEs e pelo CEP</t>
  </si>
  <si>
    <t>Relatório de Ballots</t>
  </si>
  <si>
    <t xml:space="preserve"> Auxiliar a SRE no atendimento aos processos de governança dos CPPs</t>
  </si>
  <si>
    <t>Prestar apoio administrativo, executando tarefas relativas aos processos de governança dos contratos na Superientência de Reservatórios</t>
  </si>
  <si>
    <t>Monitoramento dos prazos de resposta de Ballots</t>
  </si>
  <si>
    <t xml:space="preserve">Verificar os prazos para resposta, solicitação de esclarecimentos e emissão de parecer (NT) do ballot. </t>
  </si>
  <si>
    <t xml:space="preserve">Arquivamento e manutenção de documentação </t>
  </si>
  <si>
    <t>Arquivar os documentos nas pastas apropriadas no ambiente da nuvem corporativa ou local definido pela TI.</t>
  </si>
  <si>
    <t>Relatórios e Apresentações</t>
  </si>
  <si>
    <t xml:space="preserve">Elaborar relatórios gerenciais de contratos </t>
  </si>
  <si>
    <t>Produzir relatórios gerenciais relativos à gestão de contratos, que atendam às necessidades da Superientência de Reservatórios.</t>
  </si>
  <si>
    <t>Apoiar a Superintendência de Reservatórios na atualização das apresentações da situação contratual (CPP, ACP e AIP)</t>
  </si>
  <si>
    <t>Efetuar alterações em apresentações (ex: PowerPoint), de forma a refletir o status mais recente da situação contratual.</t>
  </si>
  <si>
    <t>Apresentação de resumo da situação</t>
  </si>
  <si>
    <t>Gerenciamento de Projetos</t>
  </si>
  <si>
    <t>Apoiar a Superintendência de Reservatórios na elaboração de cronogramas</t>
  </si>
  <si>
    <t>Criar cronogramas de atividades de projetos em planilha Excel, com o auxílio dos Coordenadores de cada área.</t>
  </si>
  <si>
    <t>Cronograma</t>
  </si>
  <si>
    <t>Apoiar a Superintendência de Reservatórios no monitoramento de cronogramas</t>
  </si>
  <si>
    <t>Monitorar e realizar as modificações necessárias nos cronogramas existentes, de forma a refletir o status mais recente das atividades. Requer interação constante com os Coordenadores da SER.</t>
  </si>
  <si>
    <t>Cronogramas atualizados</t>
  </si>
  <si>
    <t>Apoiar a Superintendência de Reservatórios no monitoramento dos budgets dos contratos</t>
  </si>
  <si>
    <t>Prestar suporte à atividade de monitoramento orçamentário dos projetos sob gestão da PPSA, para tarefas que competem à Superintendência de Reservatórios.</t>
  </si>
  <si>
    <t>Apoiar a Superintendência de Reservatórios na análise de riscos de projetos</t>
  </si>
  <si>
    <t>Prestar suporte às atividades relativas às análises de riscos de projetos, para tarefas que competem à Superintendência de Reservatórios.</t>
  </si>
  <si>
    <t>Plano / Matriz de Riscos atualizada</t>
  </si>
  <si>
    <t>Procedimentos e Normas Internas</t>
  </si>
  <si>
    <t>Auxiliar no processo de elaboração e/ou atualização de Normas e procedimentos internos</t>
  </si>
  <si>
    <t>Executar tarefas de apoio aos processos de elaboração e/ou atualização de Normas e procedimentos internos. Inclui consultar e interagir com demais Superintendências, edição, formatação e revisão de documentos.</t>
  </si>
  <si>
    <t>Apoiar a elaboração de Procedimentos de Execução</t>
  </si>
  <si>
    <t>Realizar tarefas de apoio aos processos de elaboração de Procedimentos de Execução. Inclui consultar e interagir com demais Superintendências, edição, formatação e revisão de documentos.</t>
  </si>
  <si>
    <t>Minuta do Procedimento de Execução</t>
  </si>
  <si>
    <t>Elaboração de tabelas e gráficos</t>
  </si>
  <si>
    <t>Criação de tabelas e gráficos de diversos tipos, utilizando Excel, para reproduzir ou organizar dados e informações. Formatar as tabelas e gráficos conforme padrão de documentação e arquivos da PPSA, quando necessário.</t>
  </si>
  <si>
    <t>Tabela ou gráfico requerido</t>
  </si>
  <si>
    <t>Formatação e edição de documentos</t>
  </si>
  <si>
    <t>Formatação e edição de documentos de natureza diversa, para a Superintendência de Reservatórios. Inclui Notas Técnicas, Termos de Referência,  Procedimentos Internos, etc.</t>
  </si>
  <si>
    <t>BDEP</t>
  </si>
  <si>
    <t>SW</t>
  </si>
  <si>
    <t>Water Saturation</t>
  </si>
  <si>
    <t>NTG</t>
  </si>
  <si>
    <t>Net-to-Gross</t>
  </si>
  <si>
    <t>AIS</t>
  </si>
  <si>
    <t>Análise de Incertezas e Sensibilidade</t>
  </si>
  <si>
    <t>MME</t>
  </si>
  <si>
    <t>Ministério das Minas e Energia</t>
  </si>
  <si>
    <t>Contrato de Partilha de Produção</t>
  </si>
  <si>
    <t>VFP</t>
  </si>
  <si>
    <t>Vertifcal Flow Performance curve</t>
  </si>
  <si>
    <t>STOOIP ou STOIIP</t>
  </si>
  <si>
    <t>Stock Tank Original Oil in Place ou Stock Tank Oil-Initially in Place</t>
  </si>
  <si>
    <t>SRE</t>
  </si>
  <si>
    <t>Superintendência de Reservatórios</t>
  </si>
  <si>
    <t>NT</t>
  </si>
  <si>
    <t>Por item ou capítulo de Nota Técnica</t>
  </si>
  <si>
    <t>2.3.6</t>
  </si>
  <si>
    <t>Por item ou capítulo de Nota Técnica e por poço</t>
  </si>
  <si>
    <t>2.3.7</t>
  </si>
  <si>
    <t>2.3.5</t>
  </si>
  <si>
    <t>2.3.6; 2.3.7</t>
  </si>
  <si>
    <t>Por capítulo de Nota Técnica</t>
  </si>
  <si>
    <t>Por documento</t>
  </si>
  <si>
    <t>Por Nota Técnica</t>
  </si>
  <si>
    <t>2.3.4; 2.3.8</t>
  </si>
  <si>
    <t>Por relatório</t>
  </si>
  <si>
    <t>2.3.8</t>
  </si>
  <si>
    <t>Por cronograma</t>
  </si>
  <si>
    <t>Por evento de atualização</t>
  </si>
  <si>
    <t>Por minuta</t>
  </si>
  <si>
    <t>Por tabela/gráfico</t>
  </si>
  <si>
    <t>Por página</t>
  </si>
  <si>
    <t>Documento requerido pronto</t>
  </si>
  <si>
    <t>Relatórios Gerenciais</t>
  </si>
  <si>
    <t>Documento de Acompanhamento Orçamentário</t>
  </si>
  <si>
    <t>Emissão de Normas e procedimentos atualizados</t>
  </si>
  <si>
    <t>2.3.5; 2.3.6; 2.3.7; 2.3.9</t>
  </si>
  <si>
    <t>Fazer a correlação dos dados de poços, como perfis e ensaios laboratoriais, com dados de sísmica, podendo ser derivados de atributos e inversão.</t>
  </si>
  <si>
    <t>2.3.5; 2.3.9</t>
  </si>
  <si>
    <t>Banco de Dados de Exploração e Produção da ANP</t>
  </si>
  <si>
    <t>Por tipo e grupo (pacote) de dados</t>
  </si>
  <si>
    <t>2.3.9</t>
  </si>
  <si>
    <t>Gerenciamento de Reservatórios</t>
  </si>
  <si>
    <t>Desenvolvimento de melhores práticas</t>
  </si>
  <si>
    <t>Emissão de tutorial</t>
  </si>
  <si>
    <t>Mapear, planejar e implementar melhores práticas de gerenciamento de reservatórios, com o objetivo de melhoria de eficiência nos processos</t>
  </si>
  <si>
    <t>Gerencimento de Reservatórios</t>
  </si>
  <si>
    <t>Emissão de planilhas ou documentos</t>
  </si>
  <si>
    <t>Implementação de método de análise de Benchmarking</t>
  </si>
  <si>
    <t>Analisar a abrangência entre os diversos campos para a criação de benchmarks, a serem usados como referência para os projetos em desenvolvimento</t>
  </si>
  <si>
    <t xml:space="preserve">Recepção, análise e carregamento de dados enviados por Operador ou BDEP. Verificação da integridade dos dados, a serem importados para softwares especialistas, como Petrel para Geofísica e Geologia, e t-Navigator para Engenharia de Reservatórios. Requer conhecimento em diversos formatos de arquivos como LAS, RESCUE, SEG-Y, dentre outros. </t>
  </si>
  <si>
    <t>Verificação da consistência dos dados e fluxos de trabalho disponibilizados pelo Operador, validando o modelo recebido com aquilo que foi acordado com o Operador. Inclui participação em reunião de kick-off e Data Room.</t>
  </si>
  <si>
    <t>Data Room</t>
  </si>
  <si>
    <t>Tabelas comparativas e textos descritivos, registrados em Nota Técnica</t>
  </si>
  <si>
    <t>Descrição detalhada dos modelos e suas características, registrados em Nota Técnica</t>
  </si>
  <si>
    <t>Registro de análises resultados de cálculos e interpretações, registrados em Nota Técnica</t>
  </si>
  <si>
    <t>Por tutorial</t>
  </si>
  <si>
    <t>Por planilha ou documento</t>
  </si>
  <si>
    <t>Acompanhar o gerenciamento de reservatórios através da análise integrada de dados de geociências e produção</t>
  </si>
  <si>
    <t>Analisar e acompanhar o gerenciamento de reservatórios através da análise integrada de dados de geociências e produção, testes de poços, projeto piloto e de produção antecipada e em sistemas definitivos de produção, visando otimizar a recuperação das reservas de petróleo e gás natural e os resultados econômicos dos contratos sob a gestão da empresa</t>
  </si>
  <si>
    <t>Emissão e atualização de relatório de acompanhamento</t>
  </si>
  <si>
    <t>Organização e manutenção da base de dados de reservatórios</t>
  </si>
  <si>
    <t>Organizar e manter atualizada a base de dados de reservatórios, incluindo dados e informações de perfis, mapas, modelo geológico, dados de produção, pressão, completação, estudos de reservatórios, relatórios de estudos de reservatórios, eventos de poços;</t>
  </si>
  <si>
    <t>Emissão de relatório com lista de dados atualizada</t>
  </si>
  <si>
    <t>Gerencimento de Reservatórios/Gestão de Dados</t>
  </si>
  <si>
    <t>Analisar e acompanhar a previsão e execução orçamentárias dos Programas Anuais de Trabalho</t>
  </si>
  <si>
    <t>Análise e acompanhamento de WP&amp;B</t>
  </si>
  <si>
    <t>Emissão de MaT ou Nota Técnica</t>
  </si>
  <si>
    <t>Por MaT ou NT</t>
  </si>
  <si>
    <t>Anexo 2e0 - COMPÊNDIO "B" - LISTA E DETALHAMENTO DAS ATIVIDADES - SUPERINTENDÊNCIA DE RESERVATÓRIOS - SRE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</si>
</sst>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4"/>
      <color theme="1"/>
      <name val="Calibri"/>
      <family val="2"/>
      <scheme val="minor"/>
    </font>
    <font>
      <i/>
      <sz val="12"/>
      <name val="Calibri"/>
      <family val="2"/>
      <scheme val="minor"/>
    </font>
    <font>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style="thick">
        <color indexed="64"/>
      </right>
      <top style="medium">
        <color auto="1"/>
      </top>
      <bottom/>
      <diagonal/>
    </border>
    <border>
      <left/>
      <right/>
      <top/>
      <bottom style="medium">
        <color auto="1"/>
      </bottom>
      <diagonal/>
    </border>
  </borders>
  <cellStyleXfs count="1">
    <xf numFmtId="0" fontId="0" fillId="0" borderId="0"/>
  </cellStyleXfs>
  <cellXfs count="26">
    <xf numFmtId="0" fontId="0" fillId="0" borderId="0" xfId="0"/>
    <xf numFmtId="0" fontId="1" fillId="3" borderId="2" xfId="0" applyFont="1" applyFill="1" applyBorder="1" applyAlignment="1">
      <alignment horizontal="center" vertical="center" wrapText="1"/>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justify" vertical="top"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1" xfId="0" applyFont="1" applyFill="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16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xf numFmtId="0" fontId="1" fillId="4" borderId="3" xfId="0" applyFont="1" applyFill="1" applyBorder="1" applyAlignment="1">
      <alignment horizontal="center" vertical="center" wrapText="1"/>
    </xf>
    <xf numFmtId="0" fontId="0" fillId="0" borderId="4" xfId="0"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114300</xdr:rowOff>
    </xdr:to>
    <xdr:sp macro="" textlink="">
      <xdr:nvSpPr>
        <xdr:cNvPr id="2" name="AutoShape 7" descr="data:image/png;base64,iVBORw0KGgoAAAANSUhEUgAAASkAAAB4CAYAAACuPARkAAAAAXNSR0IArs4c6QAAIABJREFUeF7tXQd4VcXWXbemJyShhRJ6E0LvXYoiiIKIoHQQlaKiKCiIojQbSNFnAQVFbAiIFSkiovTeSyihhCSEhJCe2/5v75m559wU4Sn6m+c53+OZ5J57yp6ZNXuv3Uwej8cD4zAkYEjAkMA/VAImA6T+oSNjPJYhAUMCLAEDpIyJYEjAkMA/WgIGSP2jh8d4OEMChgQMkDLmgCEBQwL/aAmY3B6Px0SP6AHED/SzByaT+kX3/ESxm/hUmOTP2qfiDx64YYK5qJP+0cIwHs6QgCGBf54EdCDlgUcCE8FTQnYqTqbHww0nygVEokZIBe/TayCVzzHoAdwmN8weizjX5BGARshmHIYEDAkYEvgDEmCQYjyBGyANSB6LT63DxL0fwOPJxV0VWuCF+kMQ6ReGIEsAa1OkKgkIEt8mNczk8cBj9sDkNsFjpt/pLBdMJrquAVR/YHyMrxgS+NdLwOTxuDwaOGlANXX/Ery4bzFC7CGww4wwuz96VemImQ0fhJ/ZLgTnVaRICxMaE0EeKWQuAEKfomsSQBkg9a+fbYYADAn8AQl4QYr1KZPkkwBM3vs+Zu5bDD//EJg9LtjhRunAEqgZXA59K9+OAdXugJU1JIIh+h7BkPhdKGfET0n4M/DpDwyN8RVDAoYE2E4jTUpQ5yaYdGz4s/uW4OV9i2HzC2JT0G4CLC4nPMhF44gaaFe2Me6o0B4tStaHWTHv0vQjkKI/EcdVkGA3BG9IwJCAIYEbl4DJ4xGslJfcllrPs/s/xMt7l8BqDxK8EkwIgAn+Zjfcnmv8tzsrdETv6C5oUrIeKgaV9d5VKFL0HYOLuvGhMM40JGBIoDAJcJyU0HxM8LjdMJnNTB89t28xZuxdAotfCBPiQkkyweJxI9TmQACBmSsbNosVd1e+HWNrD0TZwDIIsAi+ygMn4LEUHspgjIUhAUMChgRuUAIiBEEXI6Xoo0n7FmPW/sWw24LFpdwmOCyAzUUclAsBZjMiLE4EWpywmYEIewS6VuiEZxo+DDNR5h4HYLLy9wze/AZHwzjNkIAhgQISMHlcbg+HDbBppoUUPLf3I8zY/wEsfoHyz+TBs8DkEuS62eSGFUCQ1YVQczZCTC5E2kNRPbw22kS1x6DqvQ1xGxIwJGBI4E9LwORxu5k3F5yUFkY+ed9HmLnvA1jsQfImAsg8HgrWNMNjEj49GzwIsbgRbM5DADLhb3KjWoma6FSuAxqVaoaWpRsV+pDSASisSO8Z6v4aWFIsluDlpUb2p1/ZuIAhAUMCxUkCRebuTdq3BLP2LYbVFuzllVTpKQVnknxi/LCb3YiwOFDSlAubKQcetwvtK3RCj4p3oF7J+igTUMpHLoKtF/CkgZSIqdKgUqXZiGBRI9SqOE0t41kNCdwcCfwhkNLfmuPOzW5WwsxuCwLhQgW/bESaHDBb8uB0WdC7en/0rtoT0cEVYTH5SWxyg1Q41uC8KOWSCYRmHVCJu7FGVVg+4c2Rg3EVQwKGBP6hEvjTIKU0IVJ0XB43rG7y6DkQanOiii0LJcxu+FsAf2skule+DwNqD4TNZOWAT/YoctqMiE0nU1IPRAxipER5tHP+oXI0HsuQgCGBv0gCfxqkGESo9oHHA4uHqh+Y4DY5YSFgcrtRyupEBVsGQqwuhAeEIzqkNhqXuh33VOspX8nLOslQB1Kr3CIvUIKX4sqMwPW/aBYYlzUk8A+WwE0DKdKMmFBXiccmiruywN/kQKTViTK2HESY0xBkBsqF1EX78p1QJbwhmpVuronHGwrBmcmsVZF2JdQpoVUZhyEBQwL/Lgn8aZBSjBGXZeGYKIU0JlhggtPjYi9guNmFaGsOytqy4W/JhM0E1Im8FXfXeAAVgqqijIxYJ9Jc6FbCGFQZy8r0+3cNj/G2hgQMCfxpkKIidwQrXI7FQ5oPgQsR6RRL5QIpQoRdHpgZvyIsuagdkIGK1lx4PE64PGbcVnUIulfti8jAKFjNFjqzAHFuDJUhAUMC/04J/GmQYk1HHpSg7PaYYCatigBL1qkicHLTPxky6gc3StmdqB+QiShLBmwWG5ymEuhW9UF0rdwbQfZA/i5FYjHPZYRJ/Ttnp/HWhgR+r1uMiJNaAqstqECclK/kdCBFhhoVvqOcPQ5gp5+51IIw3kwEVh6Y3R5YzECYmUj1XNQJuooQswMl/coiJKAWWlXog3bRtwlwMmp7GhPVkMC/WgJCk1K1y7X4Sjy3bwlm7PkANv8QEWDJoQAUbU7eOwIeYdIJMlvWj6K/MTbp/s5lYDyiZIsCHQ9pXOK8YLMb5ezZqOKXjQq2q/AzmxAdWh91SnVE5YhWiCndWDdA+SFLVxnUe5Zv8XXfMwoUZv9XD77x8oYEioMEZBUE6UDjBgz02CbMPPQZJu9ZCIvNBrPbDDf3ViAtSBQaJmOMvHkciSkRqKhmyCY2/SQJLtNvSMMiwKO6oB6XCaVtuagdlIlKflkIRRpsZj9UKdkFt1cfhDD/CigbVFGnWenTeBgCdSyWqi6qhTaINyoM0IrDEBnPaEjg3y0BBimKSiLA0KedLD69HhP2LkZKbgr8YOMGC+S947AAtxtuqmGuusZIGepByjdaQOT8MVgwua4zEUmlYg3LBZfHg0p2B5oGZaCqfwZgzoHDE4A6Zfvh/jpjYLGEwN9KpWCkRiV5LyrjwDHqHAKhAFdfW90AqH/3NDfevjhLgKsgyNKabLWxHmICdl4+jlcPrMb6S8cQZLcK044iwuGC22MFkU4m8t6x2ScgiaFAB0AMShybKWqfq88EZLhEtAJpbxy1QEAGWDyUB+hEWb8UNAq6iGj/dLgsdrgdUahX6SHcUf0e+Flt0nZ0yRZbFlkBVNdMgkvFkKanFd4T0KYqPhTnYTOe3ZDAv0cCJrfb7SHtiDxpwnwTFpwTeVh6cC8mrNuE5IxMBgaTmXtWwWSiAEta8lQ3StU014SmtChNY5IpyUyiKz1IaFbc40/EbgoNickqE2xmF0rY0lGjxCU0iz6KCL90BPtFw2JqgOaVB6NRhRag+nz6w0dDYw6NQFJdWSUzeyuv/3tG2XhTQwLFWAImt8vtMZlFtQFVnU4FD8Rfy8KHe47go32HcOzCJcBqASMDr3eptTCjXogEGJck+uhtP/obAZGXSfcy6uI6/E9qZyYg2C8dNSLP45ZSF1CndCw8LjMqRbZGqZC2qFGmC6qVquW9uWomIaLTJQ+mPvU6BQyQKsbz1Xj0f6EEuJ6UAB3SprRIb+EHMyHH4cSS/Qfx2YFjOJqYgqT0a4CZzD2JKLKJgyY7HWJ5TT8dSjFwSS1KalJSeePYKgFSZArSs1jgpt5YLjeiwpLRstJx1Iy4hFKB8ch1haF6qV5oHN0bYcE1UCpYloLhNBrRQZlqXnl7AkpNTTx3PhXsXzjwxisbEiguEhDePRlmqbVIl20/qduLfJP4jAy8+st2fHrgBFJzcuBwOWQxOpGv5z0YGKRZ5wNS0tzymoeaueejCkkincGFg9mJADfRf0AuxluizqFTlUOoHp4AGzKQ4y6PCiUHoWf9obBYAmA3+wtNTwRoSSKdKX4BU0W1kC8uI2Y8pyGBf5kETNQshvrtidgmXSNPvUPM7WFvXp7DiSNJV/HSps347ngsnE4nYCZeqmDmr8CJfHagMv/0QlbnsAkoY9Ld9DxOofFQUBY1dZDqltnjhp/ZiQZRZ9Cl2mHUDL8Cl9MfLlRDVMnh6N6gv7y6DCTVcVIq/8/IU/6XzXLjdYu1BHw0KVEiRRaik3FNwuxTPBTgdHtwLu0qNp29iPd2HMC2s+fYHIONTEDfSps+IJXfzFOoI9x+sk07qUsEbmT2udmbKHoCKq8c/ZlMOTcCrDkoE3wVDcvGoX3Fkygfkg6PuQqs1vqoETUMMZVbaREVpIYxR2VkBRbr2Wo8/L9SAhKkBDTpa5z7suGKHNdC0jPznPgt7iK+O3GKtapTl5IAqxUmC9U/J1NNmn0yWl2Q4SpOQRVL0AV4SrBiYKJnkdyUDHX3akciMNQJOKkTDRARnIaY0vFoVCYOMaXPwAoPSobciqDQNqgcdSeiI6pIsNKCPL1qWb4hN+qp/yvXgPHS/3AJFJlgfKPPnZyVjWX7jmDloeM4nJyCK+lpwgQU1fBkeWDSiAiYtDbsZmLCTKQ5mWCiOCoZx86eRbdiuWTZF2bP6btuca7JyfwUA5bIr0HFsBR0qXoEDUpfQrnAS7iSE4JqFQehcunbUCYsBqGBkZoZ6I2VUkVhhL4oouLVM9+oBIzzDAkYEvgrJfCnQEpPQp9LzcDrv+3Exwf2Iys3D7lsuZFpRj/oc/eUxkbNQ8kTZxHAI7kpbkQq0wmVGShcfIoPV+YhAZaMgaL/OEV6ToOo8+hfex8qhaci2JqGpKxoVK0wCs1q9IO/PRRWi024CRj/nHBRl0AFTBx1T627NIfBXyl849qGBAwJXF8CfwqkBIEkXHmU1pKV58bhpBRM3/QrvjkYK+5OShVFqIN4IafkmKimOUGFBR6XS4S4s3lIYFY0SCltipQuM9es8qivcSQ8/dXsccJudqB9pVjcV+cwKoamM4+V6ayN8NIPo2OMJNYZ3+iZSIcjror+iRcS+pURpnD96WOcYUjgr5fAnwcpWZ5FNFAwweXyIDY1Fb+du4D/bD+A3efOiVACi5Ujsbi2lIkcitRlhrx3ItWGvIusLf0eSLHGQzCi47dIGWPCX1bXo3s5geCALEQFpaF99Gl0rXoMFUJykeuuArN/M4SE90OTap280lXGnoAok0yx+euFb9zBkIAhgetL4KaAFC9ujvIWy52OLKcDG0+dx48nzmD1sVicS74i+B6rhbu/kN7CFLmMMJcRpb8LUoKvsrDWxsgn6sdIL6D4XSQwuwEXt69BmbCraBJ1EW0qxKFRqTgE2QGnrT3KRHZDaPgdqFiqipSSYvUNDer608Y4w5DA3yeBmwBS0ubzVlFQsVasF+Fyeg4W7zuIb46cwKHEy7iamcVvZyYvoPQACi3q+uYeU9seYSoKb6HOPJSpNqKsjAtwysh2FyVHu1EjMhF31TiBFuXPo0xgMtJzghFZ+kGUL9sNJUo0QEhgCZ3UNbD9+4bCuJMhAUMChUngJoCUFlcg+rWTduNiJcdMgCIjJ48mJuON33Zh5eFjuJbr5Ih1/oyycrjEyvVBikl4C/FXIsjTRIQ6BX4KPBQ8F/HxFgpRkDmC6vFcZlhMTjQtdx7DGx1AnVKXEWTOwKmUSqhafSKqV+qBkIDSMFMbLZ1GaEwbQwKGBP5/JXATQEpRzaKIHetVuqYxIlmZNCA3clwe7DiXiDm/bMXXR44DJpsABA4pUGkzv0OcU0Q6hR64KAzBJcw+vieVanEzCc9wR6YehTdwsQbRGILavou2Wx4E2/PQtWosRjY8yLwVefxOZdZHxcrjUb/63UyZG+kz/78T07i7IQElgZsDUtI6YpiRP3sXufT+KZUqz+VC7JUU/EIR69t3Y++p8wDVq1LR6r/r3ROF7UTAp8ZJMRpxpwdh/rFmRRHrLgos1UxDdgVyRIQFoX6ZqBR2Fd2rnUHv2kcQ6u+Gy1oJWaY2CCgxCDHV2xmzxJCAIYF/gARuCkgV9h4qTFJ9JsKgqDyx0JjSHQ5sOHEKa06cwzdHTyA+ORUwu8GtjyWZLoriycJQKomZLyS8e2yVcawUBYuKwFBZPF0kGLN2Jrgr8XfFY5nhcQrAqhSZhlbl4tG56mk0jToDuzUAOdYOiCjZE+6AjqhaTpWC0dVX96GspG9Q1q4SmOxb5fQfMM7GIxgSKLYS+MtAKr9ERLKLTL/hlSzAKiEzF+9t24E1x87gYGIiMrJyJZiRViQqegpiXQZ0Mgclc/lEbjQDlltX6VMAl0y5YXBSNark3xjXiLyicAULhyw0qngB99Y5jXbRF1Ay8DKynWHICxyGmtX6wxpQE6FB4fKVZBQ882AimJSj1RmkBD/GHJuBU8V2URgP/s+SwN8CUr6+MsFPcaS5ThYHEhLw2s878ePxU0jJygRVNZYIxUGaJo9T0E+i06jm4aNLscakQhFEWy3RoFRV+pR1keXfuMAomX4MZsRrAXBYYDU70aXqWQxrfAhNyyfBBgdOp5RHaPQU1Kx2N/z9I2HmcqAyIl3ilar4oLREfi3DQfjPmunG0xRbCfy9IKU8bUyW0y+ycQIVL3ab4PC4se7kKczetB0/nzgt8+goZdihCZhNN13RPGnuMUi5VIqwr3mnmXsSrFSUBJt/DhFTRRwWXdfjRsnALHSvfh5jWh5FpbB0mE12HEiqg3I1p6Fqla6wk4fR6xAgE9Mkyql7UVdX8qbYTg3jwQ0J/DMk8PeAlCTPBbGuPIDSZPOmnwjVI9vhwOnUNPx08gw+37kHJ+ITEGi3ws9slxQTefVEdDlz4hwSSqYb5Qla4KY6VOzVE948H4DiZqWCm/K4LXDT91z0j+plefi/FBlB2lW4Xy6qR15Fl+qxuC/mMCwmE8y26jiT0QgRlUajWqXWUmGiKqIW7qaj1YinivFC3zKyAP8ZE914iuIrgb8FpESQgrZsRcUBaRPJ6i/8Kf8sQCwtJxebY09h64lY/LD3EGITkmC3mWHjulBCkWGCmq5MwMQEuwgQFY1LpbnHWKjjqBioSGsiQKMwBQF6qgEEpeuQKZhHWOf2oHpkMlpXuoButS+jY7UkZORZ4QnuAoTcDWuJrihXupowKyk8ggNNRe6OeD8Doorv0jCe/J8igb8RpApZtrJpKKXTcJKv6u6iY50vpKTgnbU/4/v9B3D04gXkZGYLu4rATMU8KPOPgMlNQEE8kzTtVOVPrqsuzUCmtISJJ1rVuFiLUvXQNU8gRa6b+XJt61zBgOYJaF/1MsqHZOOKIxLXgh5ClVqPIyy0jPAwepuUGqk1/5QJbjxH8ZfA3wJSogyL0ip0nWK4X7skcrxBVsp7Jlq7K5rnYNwFvLT6G/x86DBSM7LhdlFFBap/Lr1pKnbKbdVMPW+9dOXdEwnOrIBR5WOoqgykXRFQ6ZvYmGAm289D9RboMxHO0LdxPMa2v4BWVVJxKSMEZ90PoX2n1/kzbrJKZR+Mw5CAIYGbJoG/BaS8cZdcw1xUS+CW7dIoEh2URUVPbzt0adNR01Ay31weNxxu4OfDx/HK6q/w89FjDDQmbirqEjoMAQ0nGcv66gqkvN5A6QHkv8t8QSbLpZlGF/R6/WQlF+4FqDyB9C0HogIdGNL8EsbcGouQyFtwLmQp6lZrrCK5dJVAxbsahyEBQwJ/XAJ/C0hp3WR0rnsOlfIyU3o9y2vFKZ5d9QGk33MceYhLTsEP+w7jgw0/4+CJE6IMjIWqI0hCnWko4ptkHJMisWRCsiLPmXznMjGqmoIAMTdzVqJsDP3MxpuTyHUKVRCAVSLQgb5NLuDhjhlICXgAXbvMEaFZkpOSST5/fGSMbxoSMCQgmF3uaPWXH7pobUl6S175D9/5SkYWfj58FN/v3Y+1+w7iwvl4wE62n1VU3VRkON9BV0udUmeolhXzUfSRUwSNulSgqcjzExqZi7UoM9mU5AFkTosi1T1AnhlhYdno3zQJPdtURo/eP8rYKIp+p8h6FZOgBXxe/2V1waHyZOkLVXVJtb/q8FdZzNKJqnF1UsheR4NS6oqM4RIfcDX4AucUfA996hOfLq9f9Bv/N5+oB/CVSUF5qEDaghNLXOG/kb/UwL0a/e9pwXJO8TgXdmilqTWuUjwrU6pqXv4BTdt3nNW9ZdCyemO+h9asTpyl3VX8JkN2tNYFWhMC3XPpp8L1cloLl/bvj4EIhC5yUv5dIHX95XljZwih0ktRMU86zl+5isU//YzVu/biZPxFpF9LF/yXahDKZ8nUGP5RgZR0J5KpyCS6qMjJZDqbd/J7PuAltChRA8sDTy5QtmQ2Xh0WjkEDvpXxmzKYlCcvnygnh4qtKmziC6KM344/1ryfalpxpxvm3ehj4WQQUGySspCLwjsfFIoJbo/L2vDFdRGoyvEp+UCl/QnzW/oR5GQVwbGqyoX8TF1TapD5QYqVSvVH79PSc6v4OG1iFpzGBRtniHO8lce8XbR5n9VRBb5tRVRMnRgP9Znvz3I8uYIHcQjEa8oKi0UsVpGKpd6v8DEV9xJMJY8o/08g1O+BpxeeVUlt7+V10FbIJiKCmCWJQoUleX6oDkk6WcsdhdhW1fREG6eCm4KP1IroW6nAq8A4ehFVA0ltrcsR9QGpgrL8mzSpG4Og65+lWrsXpHoOXLyIWV98jTV79iE9J4PDnxh8qLSxbDJKlRE4torNPlkVlMw7lVNI4QiyjDHHWnGQpwMeWGD2uOCm1l1sIhLQueHOc6NkhAuP31sJz43+SDy+bpR8Bkx0ovAuUN8hK2qnkR5JIuPlYHOYF4OwmITiUPW4tEYXPtHvXrAU7cBUh2cuvyw8DzJaTa9qyUUlNQWBc+J+vtdWoyY3Ai8o+fJxAq7FctUEpQdw39EvuK/KKyig9JkCoseiHqgKag1y0xE1LvJtHmLgxD1Ji7bkq3MvNjDRm1JjGZX0BRgXnL3iegpsC09C0Gsm2iwQAMiZFqpTuHecdUtcgrN3Lnk3C98Nke5BfK+YfbSt0evKNnWq3ZuUa8HX0ORe+Lj7Po/vppRfJmJO8Tn8fqLV3PU6ihcrkNLvMF6tQE4top8ys3Kx5eRpTPn0U+w8eYK1Ia5pRQBDsmCeSZhjbM4RKJFKxpU8CXhUKy2CLVE4z2Iyw8WEugAm8V0aZBeQ60b5ksD8YVXR+4EPdGWoKPaKJiiBghx2n9HX7+7Xh2bvGTywaocn0HDrAIMcCHLPy5c36GOWFbLIijJq9EAh+lyLCVa0gSOeVCwRsegFKIn+idyJml9BLkepNar3K/gcSk76lmr0nqLkNJf60R363j9clofK+cgiiSaqE/ZfHIWCpEpiNxH/qb2rbpnq/qrASQMp8epSl2PlnbRbuXF5tVJJQ8hM1/yPLGSkv6YMUOaNS3Y88qnR7zOKhT41z2X5TkWBlB5IrmfyMRfMqjgdarbIjYH/Q8XmNK1Q0/ILH6BiBVKi1YJU973xCb7TKTvXgdOJifhh9368uWYt4s6dF5qDlWpOyR2XvuImACJsou7IgigXVqEs+ULTkE09Is9FVDkX8yNtio5cFyJDPRjYzInbm5TFHf2X85/Fjk48F3krfVVtZajQebuPnsYX329C6rVMmK2yC7Q0MUS5GQsC/C2IKhWJetWjcWvz+gj0V4tSTABtd1c7lJzwurEWZoumBSjTSG3CNFWuXsvANz/vwrptB0hMiAwvgfFDeqFMRLA0m6VZIM1FZRb6LlSlnQiY0r+rjzYhn0d5eTWtRnxP7w0VstSMDX4XaS45HA689dkanIy7gLTMHDz74L2oW62i17gWIqCthtp9uBEbl4gNOw4gLT3TC+wkC6vFisCgQPjZLKgUVRpNa1dCaGiwHEtpIqt9SZnj+cxYX5ASY6DXm/IDHvOhElTUd1l6ksbQ3rhwKFTX9m7a+aAnJy8PC5evQ2Z2Ngbe3RnlI0vAZNbcTw5HHg6ejMOv+0/g3s6tEFVKJM97tSCdhiakKKWZX2P0mmnqSSTEeV+4wJsrDqGA07vgpqBJtViBlKqJXlDtVGJUEx24nJaBnw4ewre79mLt7v1ISkzg5qVcCobIcCK/2fqRgZ9ylogwBkIrs/DwuVUslfT2kXcvz4OIcGBIi6vodss1xKZ1wOix7wlNgxUdudNJrkebVGp5A6s27sL4VxchPjEZZrMFDqdLJD17+Qor/OxmlI4MR8WyEWhYuyqG9OqMJrWpJrs2PYVSIq/rrcogJxYX/CNVX5WP0U1/uXPnOV34+JuNeOX9FYg9dxlN61bGyL7dcG/X1igR5A+YzXDzuVqkm36RaKaOfgwURKjv6KYg/6jPbVTgpghwzRxUQJdvCfDFc3Id6PvkK9i85wjSUtOxbsl0dGnZIB8xreTgwY9b9uGFtz5HVnYWggPpvSw8zATKdpsVuXlOuDwm1I4ui9vbNESvzs0R4O8veCe1SIXNK8xs2XhEv/frvdi+cqEsBg8ysvLgZ7fAz24THmUfAl04o9lJ4z2KAilFLSpnD42x4KMys3LwxrJv8fkPv2LoXbdicK/OKFWCQFcb+8ysbCz/cQtmL/0WH858DA1rVfHymt6NVgdaaktUj6ULFJKUg3pOTcfWRlx7h4Jv4/tZURp9sQIpUdxO2NLCiso3jYl85sHSXvd4fAI+3LAJa3bvxfGLl5CVfo1VTYrLEqAniHQRraDSaQRICRNPaEWcQuM0IdDfjLLBOehWOxNDWiUh2wks2z8S782cpHnFNNzwIanEwIn//3L9Noya9g6SLyXBEhiIsOBABJCmxOakGw6yJvMcSEtNAxyUUGjCQ4PvwqSRfVCpXBkdTFGAqpjtHIXmNSGEkFjbIhNNgoOQmJBQbm4uvv2VFu+nOLz3MJq2bIihd3XEmPt7yFVAl5CmFstVaUka46ORx/mXq9Lu9Oq+fvmpUdJMXy5T7124OiArxDzMzs1Dj0emYeOuw0BqOn747BV0aytj1fLt+KQxfb52C0Y89xbqViuPJvWqwd+PAEhUy3A5nbiakYVjZy5h9+HTqF05CvMmjUDHZjGw0qamhw2vfOmPukXpswJJc1UODfF+CZfTsGn3YcTUiMYt1aKl2au4LHGOMon1xCZfVm4SvlqmNBVVfwCTCWmZ2fhq/Xa89PbniKlTBXOeHIqqFUrLm2jyTM/IwnvL12Hi3I+x6aPpaFW/pgRHYZYLAJYOIi9o6pL6vY4PpWcV3EZU/oWqzKu5CrSNWnqndI4UH1F7fyl+IKUIP5kPKCBJo2P19rryq9DbbjsRi5dXrMb63Xt4F6bWW7zb6RORlcy9/JMMQXd6RIkWtxMdqtkwuGkSWlU+j7RsK77aXxd7knthzTujJMg5LERlAAAgAElEQVSZRcsub5KMHHAvcAoti0Bq7PR3kBh/GZWrVkC3to148jqdlPDswLXsPFxOzcT3m7YjLiEVbkcebDYr5j47EqP73yGSpLmFPb29mEBOGe+ef0fyUaU9LrhMFo6LP3LqPCbO+xjfbtyNDs1uwZRH+qBz8wZywWgFCoVMNQ5B7NkS1Pm/gg/TeMLC9kTpOWXeROtxqGmFhT01PbkynZR3UdyZGtDeNWo6L3xn6jWs+fQ11oCEh1ZP7gt5f7H2VwybPB8vjL4fjw24E/52Xz6Lrpmdk4lJ8z7DvGU/4O7OzTHr8QGoXbm8j+mmpoj2tL46g9Ci6R9V7xAHnbt++2FMmf8RRt9/Bwbd2VFH3itPpx4J8xHKvBMQ2UGjpo0Dew4l10ff3rTrEJ58bQmqRZXEopfHIdTfX3dRDTbSM7Pw/op1mPzmZ9iwcCpa1K8pWhN4H1jN2cJ02HyltXUvmd8J4DOiKgWNx1Mf+ejL2RUGU8UMpHy9Z2KTEcQhg4hXYGSikWdE+xsNUVpmFjYfPoGpn3yBvUcPSeJV1EMX/f5o7YuKniJq3SFiqlxm1CpjQe+YNLSIvozKkVeQlu2PVXti8NW+emhYJxpfzR8NFzl85aQhn6GqguA1znSkKYHUo9PfRsL5y2jTugFeGNUXXVs3Zu1JAA5ZRR4cP3MePR6dhUsXE4E8B0YO6onpjw5A6UjqbuMDP/kIVf1wK1VfaogyJiUzIwuJV69ROCsiQ0IQESa4GIFSIhNIxeLrjTCxs/+R/EThsKDr+lS2KWxm5vtbflOBNanR0/Hr7sNwpFzFj5++jtvaNFKRPzpuSwD48nVbMXTSm5jy8L0M8qHBgT5AocAnO8+Flv3GI/ZiIla88RTuaNNE8JQ33NVa5oJ65SPktHzNr5jz0dd4Ykgv3Hc7VdDQv5EyeQXg+wxCIXFU3udhwpvOtsDh9uDM+Uu4lJSCZvVqIDDAT7dxiEq2witsQkZmNhauWIfnFizDhkUvSZAqDHaLGhjNRNc0JAWfOmfHdWLAlAQUkBd1t+IFUirvTu8hkSvK2/CBmjLwiKhQNV9XV3ZuLo6cj8eafQfxn9XfIv5CgiCSrGLHpppU/F32+LkRERSIzlVy0bzCZdQsdxX+Fif2n4/C5thKOHYpAmnZQWjTMBor546SnIJuivHuIaDKZ6J7PFi5YQfGzHgXCecuoV27hpjx2AC0a1yv0HG654lX8P0vu5Cbmo6uXVpi2tj70aJ+LWTl5GLn0VNITLyCxnVroXrF0jh74TLWb9uL43HxsFhsaFW/Bnp0aMwEsTquZeXi+827sfPgCSQlp/LCDg8LQY1K5dGucR00Yt6LIu+Vy10/KdVy9tUACNs37zyIbQeP40x8MsikIMdEYEAAwsJCULVcSdzVpTXKhksynkygK6nYfuAEDpyIQ/LVDGTn5DBnRMNn9w9E6YhQXnBdWsSwOayHZAapMdOxedcROFPSvJpU4RPdg+XrtmHopLmY8lBfjL6/uwQpaWbJ5Ha1ph6Z+jbe/XIt3n9pDIbf06XAJYmQ3rb3KOIS0+B0u1AyNBDNY2qiQtmSYjaqMA+4kZR8FWlZeXj/yzVYtX4HHujRHj06NEVmTi7PCX8/P9xSPRphAVTn34KjZy7A38+OylGlWbuJjbuIPcfjmC+rWT4SDevUgMWi10SAuPgkbD8Yi/MJyYAnDxXLl8MtVSqiXvWKuj1HSI+gKCMzCwtXbJAg9WI+kNKknJfnwI6DxxF7IQk5OTmICAtDTK3KqFOFtEs6pEPFS7BoWtH5xCs4cPQ0LiRdQa7LjcjQINStFo2YWlV4XgiPotCqhdCUp7qgFl7sQIr5KElQ+wK1WEj6SBz97NLzQfT3hLQM/Lh7N77fvhc/7NyN9JRk6RYV7bIC/cyIKWlC7TLZaFk+B2VCUnH+agCOXCqD/RfK4WxyGHKdJgTY3WhRrwpWziNzL/9RNDG4Yv02BqnEcwlo26YBpj36ADo2qy/DMwVvJEomWzBpwTK88/kPSL2UjKbN6mHq6PvRo30TJKVcxauLV+HX3Ucw8r7uqFQ2HCvXbcfGHQdw8fIVOJ0e3NulNRZMHo6wkBB+uF2HT+Ljb3/Fb/uOIfbcBVxNTWcvpj0oABXKRqBxnero1ak5BvRoL+FfOgL4VRTga3oV/Y2AbuGqjfhl5wEcO3MBFy+nwpWVI0Df3w/BgYEoXzoci6Y9iub1qsEmAZNMtXlLv8amXYe5bHQecW+5pEl6AD87IiPCUbV8KX7XB7q3R43oKK+ACaTuHD0dv+w+CmfKVaz59FXc3qZRUZsxvly3DUMmvYHnHr4PY3w0Kalh6CBw1qKVmLLgY7wybiCeGHw3zJKXcrqcWLtlP1as3YrY8/Hws/szl5ORnYUykSVw163N0bNjc0SEBvFzXM3IxsTZi5GelY0Dx88iLiEF1aOjEF0mAg4X5aJ6UC48GJNH3Y+aFUsxSL286EuUKRnB3BVtIt//ugfZOQ6+T1CgP+Y98yA7UkiTvXQ5Bat+2oG1W/bicuo1BPrZYTabkJnrQpC/Hzo2ro0hvTujnPTeKfjJyMjCopUbMHnBMqx//0W0jCFzTy0ssQlt3Xscn3z3Cw6dioPFYiH/CZwuNwNop5YNMeTODigVEVYgFCM7z4ll3/2CH3/dg8TkFFgtZpjMFuTlOhDgb0ez+jXRp2sLNK5dTbH/0oOruOTiDlJFTsGCcKT9RVMqtb1E+/TA2fP4YO0G/Lz/AGIvXEJeTjZK+gPVwjzoVMWFyhFJSM+xIyEjEHvOlsWhi1HIdlhht4rFZDGb0aJeJayYN/qGnk6d9OX6LRg7/T0BUm0bYdrYB9CxeUw+k03sTK8u/gqzl6xG0oVLqN+wNvMq93RugfMJSRg59W38uGE7et7RDrl5eVj7y25e4+ERocjMzkWnZjFYMn0sypSKQGJyKp6a/SE+XrmBWHOElIlEmZIluKUXhSEkXE4GFdKqXacKVs2djJqVy7DnUdoKArTkHPLClMeEBUtX45kFnyM7KRkIDUKZyDCEBgfwTkkTOzvLAdJgP31lHDq1agg/m9DqVq7fiunvLceJuEsoGRbMXi+r1Qqn042cvBxcTEyBKy0DQWUi2MQdN7CnBlI5ueg5ZgY2MUilSk2qcJCicSdgGTJ5Lp57pB9G97sdYcFBus3ON6przkffYNK8j/D8I/dh/OC74ednZ8/rjkMn8PQbH+HQ0XNoUr86bqlSAXaLBacSLmPrnqMoFR6GZ0b2wYDuotNQclomRr6wgDnDnYdOs8c5pmZlVImKYG8uOYqjSgRi4oP3oVp0Wd4E7n3iZdhsNgQHBuDAibPIyXOiUa1KsJo8SEjLxutPDUWt6DL8/QXLvuN/uW43WsRUR5WokoDZhvjLV7H/eCzOXbyMSSPvxSP9uqFkCbFJ0ZGemY1F0txbt+glJs71ILX32BlMe+cLrN2yDw1rVUZMzUoICvBD4pVU7Dh4ClfSMvDKuEG4v3s7YVZK/pU8pF/9vAvjX36f6/3H1K6MahXKwt9mQ0LyVew5dhpJKWno3qEpXh03EGUiw6XG8fu8VPHSpG4IBiTvIjYE0dJKume93pH8BAeA7/fsx8xlXyLx3HF0iAYqh6XAZsmFw2XD7vNlsPtMBeS6LLAy1yQ4CtZzTCa0iKmMFXML06SKfmAvSMUloG27xlKTInNP0/lUkNvMdz7H3GVrcDk+AY0aC5C6+9bmuJB4GWNmLMLXP22Dv58VOTlO2O1+aNOoDprUq4E8Rx7KRobhob638yT7cNVaPDJtISNNSLAd93e/lclmir/ae+wsg8au/cdhtdswun83zBo3GIEB0gtmEpQwqfhmb9S6GelZDtS68yFcSkrlRdaqSS30bN8UtaqUZw2EAmyTktNw+txFDLunM+rVqswLm87dsvcIvt20B26LBXUqRyGSPJwBNqRn5SH5ylUs/GIN9sVeQN6VFDzQvxvefG40wqWWkpWTjTvHzMLmGwApMkpWrNuCYZPmY8rD/TCqfzc29zRJizw85VAgTeqFt7/gMXly0J2wWcw4ezEJL/znc3z6wy94Y/xgjHmgp97Zhq827MJTry9BVKkQfDXvGUSGh/kM/iMvvo01v+7G/EkPscZV1DHsuXn4be9RxCenYeCdnfDS2PtROlzjCnNdHvhZTFi3dS+GTH4TpUuE4pXxQ3gc9ceJuHMY8tzb2Ln/OFbOn4SeHZt4jTLS7BauWI8p8z/B+oUvoGWDGvAGu3qAkS+9iyXf/Iyx/W7Dq48PgM1u9176yOl49H58FkIC/TF34gi0bVzbu7EeP3MR3Ue9hIysHCx8cRTuurWFT9zbqQsJeP7NT7Fq/VY88+B9eP7he4WnvohUG3XT/zmQ8iHj+BfBC4nKnSISVpiEvuj96+59WP3Dp7h2+QDKhDnhMrtwOr4U9l8siwyHDW6HiaPWLbLbMnnwiJy3mP8kSJ1L1My95vW9k0E/cI+89B9WoTMup6Bdh2Z4cUx/3No0BmT3j53xHr7euEPEQ7mB2RNG4IEe7ZgEd7nIzger6Ekp19B5xPM4FHsWyMnDnOdGYmDPTogoEcJaAnFWG7cfQJ9xM3E1y40q5Upg7/K5CAsJVBGqEqJE4BAxCU6XB7uPnEaXB59DRlo26sfUwJynBqFziwZsunH3HDdJmhK4HbDb/WXHMhHk6nS5kEfqBPnCGLcs0pfnhs1qxQerNmL6u8tx5sgpdOveDq+NH4R6NSrz+Yo4vxGQovOFd+8tTB7ZB2PuvwNhIcIkK0gSeDDu9Q8xb/EqvDt1NAM8HT9u3oV+E+fg1qb18eXsp2GxqdAEbcd77s1PsXjlBrw+fiju79HWBzQenPIm1m/bh9kThqFP1zYFXB7KKz30ufn4cNV6DLirE557uB+HQ2iTQoQjUAhN3ydnY8O2/Vgw6UEMuLO9fA+Ndne53Th08gLaD30Gd3dshqljHkDVClScUXBSpElNWvAF1r3/IprHVINNRr6T9vTorEVsWr895WFUJJ4tn3/m1SWr8eqi5Zj1xFCM7CM4u4yMHCz9diMef3khXh8/Ag/27cKbH+UO6l0BOw+dwNgZC5F09RqOrF4Af5tFA8gikPt/DqS0AXXDzRHfYsPjycjxmyJuSJkrJ+POY93GH3Hh3CE4cy8iz5GJxPQgnL4cjquZgcjItsNlouh0SYCzeiY0KQpyZHPvz2hS5y6hQ4cmmPXkELSKUT3+tNG6nJKKrg9Nw/6jp0lPR//+d+DlcQNRqVxpXEhMxtjpC7F64w4ugzykd1dMeeReVKuom9hyKe49cRaN+zzJBGVYeAR+W/ISR2jrj/ikFNAiWffrfrIacOqHd1C5XGmf3VB/vtPpwubdR3DXmGnIuJaJdq0b4L0XRqN2lQpFagriA7Ww6b9Fewl/2XkQY2ctwsGdR9G5Wyu8PG4AmtatKUAqOw93jn0Jv+w+JjkpCkH4HU5q7W+seTzHINUNoSHBXnMvf/ux1oMnY/eh41j++tO4q1ML5OQ5sGDZt5j6n88wf9JIjOgtyXSfxGoTPvp6I2a8uxz3dWvLWph4VZErOez5t/DT1r2YI0FKCci7/uWcGvLcAvyweTdeHz8Yg+/q5AtQ/Jsb6TkO1O/1GKpWjMLcicMQU6NSEVL1oMOwKUhJy8A7zz+CNg1J6wHSs2QIwvzPsGHRC2jOcVJiHMj8JhPykX634cXR8h2kDq3y/X7ddQj9J8zBsHu64PlR/WCzWHA2/jImUTjLph04/s07iColNElhCmrhI6nX0vHGx9/i9Q9WYu3CF9GqQW1eQ77eTt/p878HUl5WXQRoqhgqjp/RRU2npmXjl+1bcfTkARw9sgMuZxrcpgAkZwbj0tUQXMkIgpPSJjgKkvYD4lEoIVfmSMjwB8FJVcaKQonzoteq19y7kIi6MdUx4M6OaFq3OocgUFoTaUEpGdn4bdchLPtuM7LSMgCLGdOeGIznHrqXL3whIQmPzlyIrzbsZG/Jx69NQN/bWsJuoxgglTBrYq7qm0270HfMTMBuRo1K5djsiC5XhmPGSKuhtJBzCVcw7+PvsObnnSyr/V/NQ/2alRF7PgHJKWkiNotkYrWidGQYoqPK4NCJs2jxwNPIzsxGVFRJjlbv1KIegvztCPDzR0hQIEpFhCDAz08nDBV3pYFUVnYOElPTkJebg9w8ICjIH1v2HMb0hV/ixP6T6Hx7S8x6YhCa3aKBVM8xL2HTnhsBKQ8T54MnzcfMxwZg3CAKVi1I0BJnt+qnbRg7cxE6NY/BGxOGo271aFxIvIJp736B7zbuxC8fz0LV8kIjyX+s27ofz85diia3VMO7L0jzX4LUiOffBH0+e8Jw9O3ayrso3SroU6IVPeP2wyex4JnhuK2VCqnQkdoeDw6cPI92Q57BiHu6YsKwXihbUvWE1LYAZSmMe3Uxlny1AUtnPY6eHZrxCdeyBCf1/Pxl+GnRi0xmc2UNAAOemYvNuw5jzoShuPe2NoW+Z2LyFXQYNhVdWtbHtEfvR3hoMHtoh09ZgFyHEwdXztWBjn5ToqBoN77bvBe9xk7D/Mmj8VCfzrBZKReyMMZY3P5/EKRkrprIedGljIhJSYvyxJmzOHT8NL74ZiXcjkQ2LXJcAUhMC0bitSDkOm2wWSih1gkTB3F6YJEdYZR3kUu1sCZl+XMglXAFIeGhiC4TifDQQDgpkJRq67ncSEi5hgsnzwpbyGJBm2YxmPn4QLRvcosEqcsCpH7azprUmkUz0al5XR50BlSZ4JuWnoXFK9fjiZc/IHsVFUuXQMuGtyAwKBhkFhCxazVTxHIOdh0+hbhzFJYB7Fo+B03qVsOCT77H5l2H4Ha7uB9iSJA/OrWIwdBeXZGalonG/Z/E2bgEIC8PZaPLoV71CsyFBQcGITIsGJXKl0aDmtGoX7MKm57KtCEz89LlVBw9fR4n4+IRdykJGZk5yMpxICgoAOcSkjkOKuViIrp0ESDV9JYa/O7ZOXm4c8wM/LKbQhB+nzin+325fidGTJmPXp1aMT9D7+CmcBM22924lpGFI7EXsXjVepbbq+OHoHfnlgj098OR0xfw/IJPQBrE3MkPITIsVORxcskcsbjIc7Vh+wEs/XYT2jSsgw9nPOqzwB96fgHWbD2I1ycMw30MUmJuimBMtZBNGDRpHhPMs8cPRbdCNEO62w+bdqPv069j+ph+GHnv7QgOCtDdSzJtkueZ98l3ePq1xVg843EvoX+NOKMVa/HC/I+xYdE01qREUDDQ7eFp2HPkFMbefwdubRnDZjXtyy6TCRa6ptmM+OQUPPnKEtzbtSWmj70fJSPCsOPgCfR7eg7q1aiEb+ZP9Eat+0bRi02JKIJm/Z7ExJH98eKoezktSZ8olR8Z//dAKn+GuMR0yp3KzszFviOxmLNkKa5dOYOgEDt3do+/FopLaUFwOi2wcEKr6NMgErVljBOn/NLPNJQ0QT1c+45U3Vb1q+GLOQ8VrTYV8olXkyLC2UKaD9HwivR3M+nM4Vs2C8wmCyqUKYmXnxjIXj1VF+RCwhWMmbkQX2/YCjgd+HbRDNzWqh5sVhlNLU0IVvc//xGT535MTL94MZe8n9ir5JZlgtli5vtRTuP+FbNRt3oVDHx2Lpat/slrMweHBmJYn66YP/FBltUTry3Gx1//hCtXM0RBQJmDKJphOPn9qlcpj/deGIU2TerCziAKnLmYhLc+/QFvf/49slKuAjY//mcyOWXJHEqB8tDOgs4dW2DWuIFoVre6AKncHPQY8zLv+jcCUivWbcPoGe8iKSGVkvVERyGqakG3oH8mG2xmoHLZMhg39G4MvLMth07Qse/4Wbzw1if4eu1vCIuMkKlZgkvjjAVZ4NDpyGPAIK149lNDfQjhB59/C+u37mVNqk/X1oWQxWJLIZCiRTznqcHo1raJlw/y1mvyePDFj1swZPJ8zJs4HEPu7gR/P33iuSp0J8Z08aq1GDPjfSyY/DBG9Bbm4zUO5lyL5xeQuTdVmnvi/O6jpuGHDdsQXCIUFgslyQtWieK0LNwRiaqCeHDtWhaee/hejB96N0qEBmPL/qPoM/51dGleH0tnPuaNKhfmnojQUl7AQyfj0LTfkxjV7w688uRQBiktq+FfEYIgKSPlJ5PvvPvoWbzz8UrExR2F2ZPLffauZQXgSkYo8pzU3opARyR8cCFO2cvPzOaehbUIK5VtYY+hEDx9x261ok2jGvj01RF/DKQuXUFwWAjKlwlnkprSdQj4AoP84W81o1JUFJrVq4LOLWNQoWwp2UFZAAube7Pe53wtCjxds3AKOrdqxOYYRc7zq5tNzEm89ekaPD//Q8Dih3IlQ1GlYlne/al+lqgTRbawRYCCm1wLbiyd9QTKlo7AxNeW4KuNO9n8pfZhNCnv6dIGUx7qwyZ1dlYe5nz0FRatWodzcfH8LAyEnIhnYk3QbLGhWsVS+GXJTDZPKMxgwpwP8cbSb1jjpUiHOpUr4JZqlRAc5I/s7FycTUzB4ZNnkZ6Ugk6dWjFIN6tL8TUKpGbJYM7raVJOLF+/Cw9NeQttG9ZGu6a3IDDAymNpsfohOMAOf7sFVaJKo3rlCggO9ONxVdUi9x09g2fnfYRdR0/h5XHDYLfSJBAx86I6k4tfl2ThZ7ejZqVyaFyHAmK1g4jzDVv24PWJI9CHzSjFbfpyckOenYe9R0/jtaeHFsqx0bhSHuLQyfMxf/JIDLmrI/wocZ5pH1X6ha4uzLclq3/GmBnvYf7E4RghSW7y7r2/Yi0mL/gcaxe+gNYqBAFApxHP48ipOAa/xnWqgQI6hbYp6o5xFVuq9O9wMD1BFTosVjN+23sMfZ94Fbe2boxlM8eKF/f6FHzd6VSBgSiC4fd0xpynRsBOTgieggUBSmwEqpLZf7XE/rknC3FwvUr+6fjZi1j141bsOnAUl1MuIc+RAbc7ENdy/JHjtCDXSQXtRGKyHAcpXzkgvM5kBLqHtAzBwNP5BFIU09KhSW0snTXkvxKKV5M6n4SGjeuwx6ld41uQk5vHgXuk0ZBWF+AfgLDgAAaG/Mf5xGSMnrEQ37ImBXz//lR0adEANuV5kppUanomFi1fiwmvkblnQdc2jfHsg31QoXQJUBUEGVEho3/F7wRxtNholzt7MQFXrmbKOUflTSyILBHKQYUqBI8CCy8mpbAXkUCROKar6RnYc/QMLypQTqLHhR8WzUS31vWxZd8xTJizBL9t2oWI6PK4v1sbjOp3Gyw2O3eIpmBFCvKcufBLnDx4HF26tsXL4wZzcrAAqTz0HE25e9ePk6K3obQYyt17fFBPPHhPF+ZRiPin+1itNK6UPG7nwEW1whRLQnzLM3M/4lzHTYtfRXioRdbFJ01DrkbZhoiCKSkOjMBKfwwnkNpGnNQwrjChkmspql9VmaXzSZPae+QUZj89TIKUvi6m2IBX/7QND0yczVrIiHvIiyZjlVQ9MW/QLfDu8rV4bOZ7eH/aWAzknEFNk3phwSegOKmWMnePQPfWEc/zeL/6xGD06tyKY+3EbKB7k7xE+AiZyAH+frDZbbzStu8/jvvGv4am9WtjxZwnhUOEF6NcV15hmHDg+Ck06DseTw/uhemPDYTNLuLmCoeoYghSvt5QHULnq4GTlJKBzXuOYtPO/di97whSr6bCP8AfDrcVWXl25ORaRSE8XYFVrxvQS+IpZVVtC/peN8KyoQnZoVktfDRjqGauKXeiJOt9xS/e4Mt1W/HojHeQcC4B7Ts0wytPDETL+sL7UtSRzxOM8wmX2dz7ZsM2tha/WzgVXVvU50EXkhEQkpmTg5Vrt2LwhNfJfkTrJnXxzfxnEBGmBfgVdU8CYt/yIdqZooqAml3aFCPeKjc3Dzl5udh3LA5T31mOzTv3Aw4n3nzpcYzq2xXLvt2El975DLFHTyGmUT0seGYEOjT3TQvafvAYHnnxXezbdgBdurWRIKXMPQVSipN6XSxqnZCEiSQecPn6rRj67Bt4YXQ/PPpATwQwN1bYocZcq/oQe/4SXnzrE/y88yg2ffgKqlaI/N1xUiDHi1mKZ8QL/2HifM7TQyRIyRFiTkoDoiGT5mEXgxRxUo29/jF+Czndtx08idtHTsHjg+7CYwN7cqCmuIKsG6Z2HYDN1Nkffo2PZj2OezoTFyaIc4qTUsQ5cVIULkIWwz1PvIZdB09g9tND0Pd23zCKwqUlZve+Y6cwePI8BAUEYuvHL8vZJ7MVfODHxBkRnYZPwWvjh+PxgXdqm2oRUi1mmpRQOzWtUL8UxRuSJys2Lgkbdx3HJ9/8hPjEJAQFWGE1WTlSPNNhg8tNZTQUwP0eJPzeXDSxSWW3W9GhaQ18NHO4bEpKpWdlJr43QltfgUeQh+RtUiDVum1jTH+0P27ltBihqanFpeDRiwUyf5EmBoEUEeerf9rBJtZ3705F15YCpLQCKGIH3Lr/BNo8MJE76xBB/8M7U9CikJAH3zemp5FErLfxqfdJ5Kn5odP3Clk5eZgw+yO89cnXjOqzJz2Exwf0wPurNmDme8sRd+IsWrVtgo9mPsYpI/pj5YateHbuxzix7wQ6396azb2mdSVxnpuLHqNnYDNXQbiKNZ/oQEouUl+Q2oahz87lEI1R/bsjLCiQtQHik9gBrq+SKYUuFq4Zqdcy8MaSr/DGsu+wePpjuJeJb2XOSALdm6+l3kDJTSzih6e9h7W/7sZr4wf7es34NK1ex5BJ87HrSCxmPzVEcFJ6KUvNJOlqJhr1fgytG9dhZ0L1imXl8ysLS6tT0euxWdh//AznIXZqISpcqGBOAqn1i16UnJQAqade+xAfrf4JTw3vhQnDe8v8PGGViG1IyER7O/FJ7Ll4jHvtA+w6dAqx373NNbvU6lTvQKsgIzsXi7/agCdfWYSvFkxm5wDFGhatRxUzTYopQdlQ1LeelIhZupaZhX1HLheMusUAABUxSURBVOLFt75AXEIi/M0OmM125LpsyHWY4XKZBJXwZw+KmWJS2A273Ya2TWph6ayh3l2TC+exS1cMqyh3K2KrVL2eFRu2Y+z0d5EYl4BWbRqxK7dz83ryGrJFPC0ficiaA0ikcJA5S8Gco2cswrcEUo48fLdoKrq0asB8imgsoZUsIY9Ms/vGI/5yOpCThSmPD8SDfbqgXOkI8Uy8C4uAUKeb5GaGv514GQI8raKDd9FI7xE5JIiIpRwtCscgc0dMODcTryfPJXLA6U9b97A3YulrT2Hgne2xbM1mvPif5Ti5/zjqNq6FmeOGoHvb+mDrk7gvlxsT3liGZd/+jLSERHTu0gqzxg3yJc5Hz+Sid86Ua/jhk1fRjaOuRcY/s+FeiAXIvB4y6S1MeqgPxvTvhhJUBUHiq4JZLzntXTKapv7x91swdNIcDO/VAW8/P0bG9tANnHCbyKWiNb9l/TUfdj/+2of4esMWvPzEIPQrRENR92bv3pHTTLxT+Z78z6ZAot2gyYi/nIK3nnuIz5MTjdUt0XwBSElNQ70+49G4VjSn09SpFs2n0XgtWrEWU+cvw5oPpnNKDZXJpuPjb37GU7OXcC2td6eOQRgVPvQehaWviL+R0+TNT77DjIVfYMW8SejWuqHwMss6+mpWHD97Hs/O/QS/7jmCAyvncs6jKiv9P2HuiZATXQ0dnYl38lwCnp2zCkfPnIUjL4c9Ek63iYvHOT1WrnVNwEIa1PVoONYf8klM8FK+2hctUD+bGR2bVMeHL48sEvqEPiJML7UbrVy/HWOmv4uEuHi0b9eU0x86cO6e/vAtNJb/BpT1/ujM97CaQhCcTnz/3lQmzoW3RIAZwQstIcrXouqbM95bzhOHOJMe7Zri9raNEV2hFE+UrKwcJKdew4m4BESGheDRQT0QJEMGBJDpq0mS8ubBxcRkDJo4BxXKlUHN6DIoHR6KoKAgztk7feESc0Zb9hxiLoVisfYtfwO1qkVjx+FTeGb2YmzctAvWkBDUrBKF/t3aoFzJCK6I8MPmndh15DSn1SA7G51vbYFXnhjMIRF0cAjC2JnYvOsAHFfSseazV3B7Gyp6J5a1d/jkKv9y3WYM4VIt92FU/ztkVQXyVsmi1Aw0aq3rO+vQ5mLGnqOn8chLb+PEuXh8+vpE3NFKyw4oOPBKA6WFLxbxzEUr8OoHKzHriSEY1fe2QuaKOG/YpLnYceSMNPdUcKqcQbpmCW99+j0mz/sEd3VoiumPD0B0uVI+1yTv7Kjpi/DuJ9/i3emPYeCd7RAo60vRZr5o5XoOq/hx4YtoXb8qTLDx8FJu3bAp87FpxyG8NOZ+PDm01+9u6aJqq5D3jv3H0Xn4c6hZozJWz38GFUr7msV5Dicnyk98Ywl6d2mDT16h4OLrN2MoZuaeLFxJFK/UMC4mpuKd5T9j5/7TOH0+AZl5DtgtZrjcpAGIWCkaYkWlc8PPoiDbd5h/X98ymbkkrJ/NhA5NquOjWSMl4SxrD3l30vwmqZhwX6zdBsrnSo2LR/N2TTFz3EB0bkEgJb4oqlQqXkRRl+KR1C5NIEUpM9+zd8+JbxfPwG2tG3l3MFEKQ0bce9w4E38ZA5+Zj63b9wIODwIiwjjQMjBQBFoSkUw14rOyc9G9XWO888IoBAfQTkpOZ+HNEryHqCdFMVZxFxJQp9fjbDaFB/uz9mW12lmzpTK1yVfT4UnPAIKC8cr4oRjd7zZRvtft5gqS0xaugPMafR6A0pERCLCbmRRPSkhGVNnS7FG8HJ+Idm0a4fWnh6N5PcFJUamTbg9Pxa+7jgBX0vD9l3NwB1fmVCCltgXx+xdrf8MDE2Zz3uOj9/dAiRCZu6dvEybUkXymh/idQHHlhu14aOpbiCwRgh5tGqPRLdUQWSIYDpeLa9Ufij2P0KAAPNL3No4N0xcyoRiqoczZ+KP/He043SQ5NR3nEy+jRUxNDOjZgfWfARNew67DZzD3mQdxRzvipNQzqXkktKSrGekYNW0hfvx1L+pVq4jb2zZEjUplYYIV5y9dwU879zPQ39etA6Y9OgDVK1IAqngXKnr33vI1mPjGUvzy4Qy0ql9bxANKQKUczuff+gynLybhro7N0LZRLURFhCDPZEXmtTScupiCy6mp7IAgHlVJmhw0b3/2HSYv+JQzA3q0bYCalStw7h85VjbvPsTgRyVtPpz5OEfKC0NXyfx/wruncVLJaenYsjsWa7ccxU87jiEh6SoCA6ikBJHGJuadeO/nYF3lYaAOMWIaX/8obLKKCwrjiEDKzTWrO7aohSXTiDinD7QKiGJr1kwGkU4jrvvjlv28SOPiL6Ndk1vY69QyhvgWsaP6ltKVIUoSoBQndyk5FdPf+Rxrtx6A2+XCBzMe49QHLnnrDSvQv62Jo31XrvsNOw+dBGmfORRJnpMrar8HBcA/OBCVoiIxpFcnPDHgLvj722VqB8OjAGIZuU9mbGJKOgZMmI1Dpy/iSkoqXBnZHNTJgg8KQtmykahXrQLaNo3ByD63cbqEmopHY89j6XebsXbrHpw+d4kDQwkQIyMiUL9GZfS7vQ1Xpvhxyy4OBJ04oi9iZI0kSlV5+MW3sfNwLK5cTceKORPQtnEdncPAN0eT5D1xzmKM6tedazpRgqx3+asGCDpeSoMrbfwIiBavWoevf97JmmlwQCCsditzKmTik9bXrG4NTBxxjzCj5SSj903LyMTL76/CNxu38/klw0swsIcE2jGwRwfce3srNuGffmMpjsXGYeLwe9CWgnZ1m52oUyW8j3TN7YdisXT1Bh5Lmi+kKdHpjjwHMnPz0Lh2JTzSvwea3lKNzXF1MaqHRTXO5y79FktmPooGNavKypyU62lGWnoGvt60G5/+sIVrVYWHBPDmQ3PE7HYgz2Xm0jtPDLrTyxHSM5FOGp+QzED149YDHOgc4GdjjyA1h6By1VUqlMWQnrdy5VOmF7hvZP615rs6i5cmJVMMEq5cw+qf9mHxyl9x8ORFJkEpVsNNvUFcZri5MwZl64vh9JYXYS5JcB5/9NA6alBUuAthIf64t1tTzHxUqcWiI01hPcr0RG7suUvYuPMQrqZncn5cqwa1UKEMqcdiwPTD5n3afBUiKQeLdqbYC4lM4lOEdHQUxVKp/Ve2j/c6CehKFo7sXrtlD/YfP8clNHKyc2G1WREaEoRSJUJRM7os2ja9BbUrledONqoRqXfFeDU0N7Lz3Fj36y4cOHURFy4lMdBk5eTwKgoPCeUSJC0b1MTtrXVZ+gzkpI1ZkHotCz/+tge7D51A8rUM2MwmlC8bhfaN6+DWFnVxMu4iNu48gLDQEHRoGoOyESInjJKTv964CxeTkrn4H2knlaJKSRAVtes1D4sJsXEJDIZURK9BrSrSJPZ6yeUizd+cVcgx//7+656j2Lz3MM5eTEZ6Ti78bVaUCPZHxTKRaFG/NhfAU6Agxk5sbGfiSe57ceREHGcWRISHMYB3al4PpSJCeXP6YetBpKSksvZCtexFuIvcGLkwnGz+KV/vcupVbNh+EDsOnOJKFFQdtnREEOrXqoZ7OrVAyXC6rnQMSHOdkr9J69t24AR6dW6JqJJhIv5Jvqh6X4q0//G3fTgRF4/0rBzYzWaEBPshqkwptKxXA03qVEZIsJao7ZWTy4kVG7dj28FYxCddgdPhQnhIMOrWiEaXVg19i+bpWp39T3BSClhe/M93+HD1VqRlZcHfTk0GqHWRjBaXoeIuJqtV3zcZzypVENFS6M8ddG1KXalSoSSmPtQdd3RoqNMyFEj4TnL9zlrw7oUE98kviAWt/7bQ5QpbQgxupC1KNZLPzBeecUPWLl+cYF/KkIP4KEaT/l9qKczn0GrRqn7ekFQ5Il1fMfVGn0jcWzvyeUEKiERf5V7/ZL7apb4ufv6zCj7Z9WtyK8OMo9pZXteTjzKY8l9bblj5S5nkf/zrCV3teIVMGfFRIfeVVWV/v3GndFKo2B1vyeTf14xERU/lMVT3LjoxpnhpUhSceSYeE2Yvxa6Dp2C1+fEuY+Ei9eQ8EouX5gUFaHJvYrPQnszcL4hiHotubuk71oUvHKUNOR1OJp/v6tQcc54eyG5koT151RhdR5uiFpZadHpPlH4h6v+ugFUQ2AVr8AgNjmTAe63UIn074BJgiZ1YDzaC8eK/+opAtNCRfbokcS7PoE94et1IAwa9LqJLIxFafmFgKya5T59Fb1qF6pSsFr54EhFhrcBb0QKy5pcu3cjrYSWWku8tGn0WJM0LX/naoqbPNRPKZ4mJnUJoMLIskIoA1+6l+6mQGureBjkFpiFdl2RA7y+8yLqn9wbX8mfcGNVrpcs8Q6GZCYcKp03oGnkq7lPzVAraQKQnaX2Y1EalRRmKGmMiclyrKqGf33L+cj9KJmTEO5goQ1aEgRTleC92IPXaB6vw5iff4mJSKmw2uxQIeWmIEBdCEqUh6AeRXU3xLqLOuDKj9KBxvW1IjrP07lFFRFd2LipVKYeH770ND/ToiErlqLa1WFLivpq41a4q5orKZpe7h3eR6maiTLtRs8t3l5M7ayHUrmJgxCW1Zp5a7XetUSnnH3KWg6gMochmzSum5RDyjsc5W/k1Hz0trJJlNc5Ok6pvxLTyc8oVLNaQwhZvsr+sMy8BjO8t9TfF82lbjQZyXrZRylWEAmjBkmIJKln7RJL5SpQXnFzd3jASGSzJY6vaPWk+Wy3OSvQP5Ca9GvT53FkxjL9X6lrcXfdu3rr+6i1V7J0exWT6CstU5fBpcU2iKohwOun3B76i5IXUOIu7iPkmUmGUQ0howfxk/LEX3r1mrRf1VQqZLpVDC5ElZ4zkTvM1nc2/IosdSPV58jWuROkkclaRL2q78ApOmk5qp1PEnBebBICJ3UYnEtXwkXcPafSrDY8wKCsLwWUi0K5pPfTs2Azd2zbS9cCTJ3qL8OuXqY7X0AOTfgvXPYbPI/ns80Xv7mpJiTO0ya1+990FfSe2+IbObe/dDhUoqk/111XwW9hi8X3OIl6zCINVfje/nPKFhRSh58pr6tJZ1bDIy2rfy/8u+o1CgLcPG+UFdHGepgXqF6mSdqF6aSEjfD0ztzCQKsrQ1+SmsEMfdkmfFjColGx0stbeRtxbi/VTm4moj5V/TH1+V78UMvDan2Rkv5c6LGqWFLNgThJay4HPYvueo7qeSJJ5kmVIVU5U4ctZ/FVs3EJd1nYr1QhTBGpy2WEeWcocdcPu54/o8iXRtWUMht3T1RtU+Hv3MT4zJGBI4M9LoNhpUg3ueQwHDp2myEBdTIt+R7oBUpxUdtZ9KetfkX+aeiv2DwoadXMjAn+bH5rcUgXPPnQfbmtTn12rReP+nx8U4wqGBAwJaBIodiBVr9dYHD5yFqCW5OQlYnJFkdUqevV6QyxqnBPQmKlUCdnYsrmoajdAtbnp2hXLhmLSw/25NElEiWBOh7iekn69uxufGxIwJHDjEih2IBXT+zEcOnyK+7L5WucEHTegRbFsRHStaCJqlvl8slkDFYPLy0NYqQgM690J993WFjUrl+XSJNL+kzkzvk1Hb1zkxpmGBAwJ/DcSKJ4gdegUQJHQetZbXwzquhKQAMOKmPT+UKG27DwERIahY7N66NG2Mbq2rs9h/d5DkqcFw/uue0PjBEMChgT+oASKHUjV6/UoDh8+DRNVlWRNSLkHlB/7+pLgMzlfRtZBd+bBFuCPimVLoWPzehjWqzPaNqojLpSPfMrvN7v+3YwzDAkYEvgzEih+IHX3WBw+elYQ5ypynMqikFuUI6CvfzBISXCjet5UBbNl/Rp4YtBduLtTc60Mh+5Svq5T+kDvsr/+PY0zDAkYEvhjEih2IBXT61EcOnKGQYojhinQTAWG/DecFAFabh6iK5fH+OF9uMFBuZJhsoa4PpGWBOuUPNbNKEb1xwbK+JYhgX+rBIofSDFxXlQIwg0Q5+QRzHMhKDQII/regXu6NueSERGyhjibc95UD1W7SouuFRqVPlr53zp1jPc2JPD3SKD4gpRdxkl58+VEKgOnhFBIgooa5z9S+xcCpzxYgwLQpWVD3N62Kbq3bYialct5uScR+q835HQVDQqE1AqTzzgMCRgS+GslUPxAqtdjOHTkFCC7cajUIZEHSdHiOpAizoo+cHlg9bejcrlSXBJl+D1duDyqOkROk8h3EocBPn/ttDOubkjgxiVQ7ECqXu9xOHzoBODvJ8IHqCQLZ9aLKHBRFkNlXFPEOGA1W9C4TlU8OuBOPHBnByEdb/b3dfKQblyWxpmGBAwJ/AUSKJ4gdfiEDOaUyZ5ct1xkoFLFA1WUEll5iK4WjTH3d8f93duhXMkS3ByAiudTlLpvzzNDi/oL5pdxSUMCf1oCxQ+k7n4Uh4/lC0GQ5hkXlCBiPDsXwSXDMbhXZ/baNaxVlWtRe8knbxiorm6O18wrvLPsn5a0cQFDAoYE/pAEih9IUTDn0TMAE+eyogEX8KFSmQ6Y/P24i2+3NvVx560tuAuvtO9kQS6Rkye+qwWDanVuDI3qD80k40uGBP4iCRQ/kOr9OA4fjmWQEgGcVHHFAbPNiioVorgQPhWj69iirldkou8dHaottioopkCK2mbL0yVnblDnf9GMMy5rSOC/lEDxA6m7x+HwkVjBSUmPXoCfFbUqReHxwXdh6N2ddCJQFSO1xgZcjZIbWBaMdfI2aJCF7/9LWRqnGxIwJPAXSKDYgVTdXo/hyOGTwtzLdSAqOgqj+3fHiD5dERkaJK1A4eFT3YJF3UkKR6COGIWXWhFpMrLWNycrG9Hlf8F8My5pSOC/lkCxA6mHX3obH6zagKDAANx3Wyvcd1trxNSqgjKy1ZHWElLVRpUR4rqa1QWbGOiLvkh+y1u7+b+WqfEFQwKGBG6iBIodSG0/cALbDp6E3WZDu8a1Ua+66G+vyhXoA8O9pZtlJLkizAsDqZsoU+NShgQMCdxECRQrkDJK9t7EkTcuZUigmEigWIFUMZGp8ZiGBAwJ3EQJGCB1E4VpXMqQgCGBmy8BA6RuvkyNKxoSMCRwEyVggNRNFKZxKUMChgRuvgQMkLr5MjWuaEjAkMBNlIABUjdRmMalDAkYErj5EjBA6ubL1LiiIQFDAjdRAgZI3URhGpcyJGBI4OZLwACpmy9T44qGBAwJ3EQJGCB1E4VpXMqQgCGBmy8BA6RuvkyNKxoSMCRwEyVggNRNFKZxKUMChgRuvgQMkLr5MjWuaEjAkMBNlMD/AQa2TfG4M08ZAAAAAElFTkSuQmCC">
          <a:extLst>
            <a:ext uri="{FF2B5EF4-FFF2-40B4-BE49-F238E27FC236}">
              <a16:creationId xmlns:a16="http://schemas.microsoft.com/office/drawing/2014/main" id="{8FB30440-43DA-4B92-9C14-1A692C3A4DDD}"/>
            </a:ext>
          </a:extLst>
        </xdr:cNvPr>
        <xdr:cNvSpPr>
          <a:spLocks noChangeAspect="1" noChangeArrowheads="1"/>
        </xdr:cNvSpPr>
      </xdr:nvSpPr>
      <xdr:spPr bwMode="auto">
        <a:xfrm>
          <a:off x="20859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0</xdr:rowOff>
    </xdr:from>
    <xdr:to>
      <xdr:col>2</xdr:col>
      <xdr:colOff>590550</xdr:colOff>
      <xdr:row>5</xdr:row>
      <xdr:rowOff>128924</xdr:rowOff>
    </xdr:to>
    <xdr:pic>
      <xdr:nvPicPr>
        <xdr:cNvPr id="3" name="Imagem 2">
          <a:extLst>
            <a:ext uri="{FF2B5EF4-FFF2-40B4-BE49-F238E27FC236}">
              <a16:creationId xmlns:a16="http://schemas.microsoft.com/office/drawing/2014/main" id="{79F14E0F-E126-4D81-8713-F9B6C530C5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957" t="25812" r="10145" b="17400"/>
        <a:stretch/>
      </xdr:blipFill>
      <xdr:spPr>
        <a:xfrm>
          <a:off x="0" y="0"/>
          <a:ext cx="2676525" cy="1081424"/>
        </a:xfrm>
        <a:prstGeom prst="rect">
          <a:avLst/>
        </a:prstGeom>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topLeftCell="B1" zoomScale="80" zoomScaleNormal="80" workbookViewId="0">
      <pane ySplit="6" topLeftCell="A7" activePane="bottomLeft" state="frozen"/>
      <selection pane="bottomLeft" activeCell="F90" sqref="F90"/>
    </sheetView>
  </sheetViews>
  <sheetFormatPr defaultRowHeight="15" x14ac:dyDescent="0.25"/>
  <cols>
    <col min="1" max="1" width="11.42578125" bestFit="1" customWidth="1"/>
    <col min="2" max="2" width="19.85546875" customWidth="1"/>
    <col min="3" max="3" width="24.42578125" customWidth="1"/>
    <col min="4" max="5" width="75.5703125" customWidth="1"/>
    <col min="6" max="6" width="31.140625" customWidth="1"/>
    <col min="7" max="7" width="19" hidden="1" customWidth="1"/>
    <col min="8" max="8" width="19" customWidth="1"/>
    <col min="9" max="9" width="22" customWidth="1"/>
    <col min="10" max="10" width="22" hidden="1" customWidth="1"/>
    <col min="11" max="11" width="23.28515625" customWidth="1"/>
    <col min="12" max="12" width="22.85546875" customWidth="1"/>
    <col min="13" max="13" width="21.140625" customWidth="1"/>
  </cols>
  <sheetData>
    <row r="1" spans="1:13" x14ac:dyDescent="0.25">
      <c r="A1" s="24" t="s">
        <v>266</v>
      </c>
      <c r="B1" s="24"/>
      <c r="C1" s="24"/>
      <c r="D1" s="24"/>
      <c r="E1" s="24"/>
      <c r="F1" s="24"/>
      <c r="G1" s="24"/>
      <c r="H1" s="24"/>
      <c r="I1" s="24"/>
      <c r="J1" s="24"/>
      <c r="K1" s="24"/>
      <c r="L1" s="24"/>
      <c r="M1" s="24"/>
    </row>
    <row r="2" spans="1:13" x14ac:dyDescent="0.25">
      <c r="A2" s="24"/>
      <c r="B2" s="24"/>
      <c r="C2" s="24"/>
      <c r="D2" s="24"/>
      <c r="E2" s="24"/>
      <c r="F2" s="24"/>
      <c r="G2" s="24"/>
      <c r="H2" s="24"/>
      <c r="I2" s="24"/>
      <c r="J2" s="24"/>
      <c r="K2" s="24"/>
      <c r="L2" s="24"/>
      <c r="M2" s="24"/>
    </row>
    <row r="3" spans="1:13" x14ac:dyDescent="0.25">
      <c r="A3" s="24"/>
      <c r="B3" s="24"/>
      <c r="C3" s="24"/>
      <c r="D3" s="24"/>
      <c r="E3" s="24"/>
      <c r="F3" s="24"/>
      <c r="G3" s="24"/>
      <c r="H3" s="24"/>
      <c r="I3" s="24"/>
      <c r="J3" s="24"/>
      <c r="K3" s="24"/>
      <c r="L3" s="24"/>
      <c r="M3" s="24"/>
    </row>
    <row r="4" spans="1:13" x14ac:dyDescent="0.25">
      <c r="A4" s="24"/>
      <c r="B4" s="24"/>
      <c r="C4" s="24"/>
      <c r="D4" s="24"/>
      <c r="E4" s="24"/>
      <c r="F4" s="24"/>
      <c r="G4" s="24"/>
      <c r="H4" s="24"/>
      <c r="I4" s="24"/>
      <c r="J4" s="24"/>
      <c r="K4" s="24"/>
      <c r="L4" s="24"/>
      <c r="M4" s="24"/>
    </row>
    <row r="5" spans="1:13" x14ac:dyDescent="0.25">
      <c r="A5" s="24"/>
      <c r="B5" s="24"/>
      <c r="C5" s="24"/>
      <c r="D5" s="24"/>
      <c r="E5" s="24"/>
      <c r="F5" s="24"/>
      <c r="G5" s="24"/>
      <c r="H5" s="24"/>
      <c r="I5" s="24"/>
      <c r="J5" s="24"/>
      <c r="K5" s="24"/>
      <c r="L5" s="24"/>
      <c r="M5" s="24"/>
    </row>
    <row r="6" spans="1:13" ht="12" customHeight="1" thickBot="1" x14ac:dyDescent="0.3">
      <c r="A6" s="25"/>
      <c r="B6" s="25"/>
      <c r="C6" s="25"/>
      <c r="D6" s="25"/>
      <c r="E6" s="25"/>
      <c r="F6" s="25"/>
      <c r="G6" s="25"/>
      <c r="H6" s="25"/>
      <c r="I6" s="25"/>
      <c r="J6" s="25"/>
      <c r="K6" s="25"/>
      <c r="L6" s="25"/>
      <c r="M6" s="25"/>
    </row>
    <row r="7" spans="1:13" ht="30" x14ac:dyDescent="0.25">
      <c r="A7" s="1" t="s">
        <v>0</v>
      </c>
      <c r="B7" s="1" t="s">
        <v>1</v>
      </c>
      <c r="C7" s="1" t="s">
        <v>2</v>
      </c>
      <c r="D7" s="1" t="s">
        <v>3</v>
      </c>
      <c r="E7" s="1" t="s">
        <v>5</v>
      </c>
      <c r="F7" s="1" t="s">
        <v>4</v>
      </c>
      <c r="G7" s="1" t="s">
        <v>6</v>
      </c>
      <c r="H7" s="1" t="s">
        <v>7</v>
      </c>
      <c r="I7" s="1" t="s">
        <v>8</v>
      </c>
      <c r="J7" s="1" t="s">
        <v>9</v>
      </c>
      <c r="K7" s="1" t="s">
        <v>10</v>
      </c>
      <c r="L7" s="1" t="s">
        <v>11</v>
      </c>
      <c r="M7" s="1" t="s">
        <v>12</v>
      </c>
    </row>
    <row r="8" spans="1:13" ht="78.75" x14ac:dyDescent="0.25">
      <c r="A8" s="9">
        <v>1</v>
      </c>
      <c r="B8" s="6" t="s">
        <v>26</v>
      </c>
      <c r="C8" s="6" t="s">
        <v>28</v>
      </c>
      <c r="D8" s="5" t="s">
        <v>29</v>
      </c>
      <c r="E8" s="10" t="s">
        <v>247</v>
      </c>
      <c r="F8" s="7" t="s">
        <v>30</v>
      </c>
      <c r="G8" s="11">
        <v>1</v>
      </c>
      <c r="H8" s="6">
        <f t="shared" ref="H8:H53" si="0">G8/1</f>
        <v>1</v>
      </c>
      <c r="I8" s="6">
        <v>1</v>
      </c>
      <c r="J8" s="6">
        <f>G8*I8*4</f>
        <v>4</v>
      </c>
      <c r="K8" s="11">
        <f t="shared" ref="K8:K53" si="1">J8/1</f>
        <v>4</v>
      </c>
      <c r="L8" s="16" t="s">
        <v>233</v>
      </c>
      <c r="M8" s="6" t="s">
        <v>237</v>
      </c>
    </row>
    <row r="9" spans="1:13" ht="78.75" x14ac:dyDescent="0.25">
      <c r="A9" s="9">
        <f t="shared" ref="A9:A72" si="2">A8+1</f>
        <v>2</v>
      </c>
      <c r="B9" s="6" t="s">
        <v>26</v>
      </c>
      <c r="C9" s="6" t="s">
        <v>28</v>
      </c>
      <c r="D9" s="5" t="s">
        <v>31</v>
      </c>
      <c r="E9" s="10" t="s">
        <v>32</v>
      </c>
      <c r="F9" s="7" t="s">
        <v>250</v>
      </c>
      <c r="G9" s="11">
        <v>16</v>
      </c>
      <c r="H9" s="6">
        <f t="shared" si="0"/>
        <v>16</v>
      </c>
      <c r="I9" s="6">
        <v>0.1</v>
      </c>
      <c r="J9" s="20">
        <f t="shared" ref="J9:J10" si="3">G9*I9*4</f>
        <v>6.4</v>
      </c>
      <c r="K9" s="11">
        <f t="shared" si="1"/>
        <v>6.4</v>
      </c>
      <c r="L9" s="16" t="s">
        <v>233</v>
      </c>
      <c r="M9" s="6" t="s">
        <v>212</v>
      </c>
    </row>
    <row r="10" spans="1:13" ht="47.25" x14ac:dyDescent="0.25">
      <c r="A10" s="9">
        <f t="shared" si="2"/>
        <v>3</v>
      </c>
      <c r="B10" s="6" t="s">
        <v>26</v>
      </c>
      <c r="C10" s="6" t="s">
        <v>28</v>
      </c>
      <c r="D10" s="5" t="s">
        <v>33</v>
      </c>
      <c r="E10" s="10" t="s">
        <v>248</v>
      </c>
      <c r="F10" s="7" t="s">
        <v>251</v>
      </c>
      <c r="G10" s="11">
        <v>44</v>
      </c>
      <c r="H10" s="6">
        <f t="shared" si="0"/>
        <v>44</v>
      </c>
      <c r="I10" s="6">
        <v>0.15</v>
      </c>
      <c r="J10" s="20">
        <f t="shared" si="3"/>
        <v>26.4</v>
      </c>
      <c r="K10" s="11">
        <f t="shared" si="1"/>
        <v>26.4</v>
      </c>
      <c r="L10" s="16" t="s">
        <v>233</v>
      </c>
      <c r="M10" s="6" t="s">
        <v>212</v>
      </c>
    </row>
    <row r="11" spans="1:13" ht="47.25" x14ac:dyDescent="0.25">
      <c r="A11" s="9">
        <f t="shared" si="2"/>
        <v>4</v>
      </c>
      <c r="B11" s="6" t="s">
        <v>26</v>
      </c>
      <c r="C11" s="6" t="s">
        <v>28</v>
      </c>
      <c r="D11" s="5" t="s">
        <v>34</v>
      </c>
      <c r="E11" s="10" t="s">
        <v>35</v>
      </c>
      <c r="F11" s="7" t="s">
        <v>252</v>
      </c>
      <c r="G11" s="11">
        <v>40</v>
      </c>
      <c r="H11" s="6">
        <f t="shared" si="0"/>
        <v>40</v>
      </c>
      <c r="I11" s="6">
        <v>0.15</v>
      </c>
      <c r="J11" s="6">
        <f t="shared" ref="J11:J53" si="4">G11*I11</f>
        <v>6</v>
      </c>
      <c r="K11" s="11">
        <f t="shared" si="1"/>
        <v>6</v>
      </c>
      <c r="L11" s="6" t="s">
        <v>213</v>
      </c>
      <c r="M11" s="6" t="s">
        <v>214</v>
      </c>
    </row>
    <row r="12" spans="1:13" ht="63" x14ac:dyDescent="0.25">
      <c r="A12" s="9">
        <f t="shared" si="2"/>
        <v>5</v>
      </c>
      <c r="B12" s="6" t="s">
        <v>26</v>
      </c>
      <c r="C12" s="6" t="s">
        <v>28</v>
      </c>
      <c r="D12" s="5" t="s">
        <v>37</v>
      </c>
      <c r="E12" s="10" t="s">
        <v>36</v>
      </c>
      <c r="F12" s="7" t="s">
        <v>19</v>
      </c>
      <c r="G12" s="11">
        <v>40</v>
      </c>
      <c r="H12" s="6">
        <f t="shared" si="0"/>
        <v>40</v>
      </c>
      <c r="I12" s="6">
        <v>0.1</v>
      </c>
      <c r="J12" s="6">
        <f t="shared" si="4"/>
        <v>4</v>
      </c>
      <c r="K12" s="11">
        <f t="shared" si="1"/>
        <v>4</v>
      </c>
      <c r="L12" s="6" t="s">
        <v>213</v>
      </c>
      <c r="M12" s="6" t="s">
        <v>212</v>
      </c>
    </row>
    <row r="13" spans="1:13" ht="47.25" x14ac:dyDescent="0.25">
      <c r="A13" s="9">
        <f t="shared" si="2"/>
        <v>6</v>
      </c>
      <c r="B13" s="6" t="s">
        <v>26</v>
      </c>
      <c r="C13" s="6" t="s">
        <v>28</v>
      </c>
      <c r="D13" s="5" t="s">
        <v>38</v>
      </c>
      <c r="E13" s="10" t="s">
        <v>39</v>
      </c>
      <c r="F13" s="7" t="s">
        <v>19</v>
      </c>
      <c r="G13" s="11">
        <v>16</v>
      </c>
      <c r="H13" s="6">
        <f t="shared" si="0"/>
        <v>16</v>
      </c>
      <c r="I13" s="6">
        <v>0.15</v>
      </c>
      <c r="J13" s="6">
        <f t="shared" si="4"/>
        <v>2.4</v>
      </c>
      <c r="K13" s="11">
        <f t="shared" si="1"/>
        <v>2.4</v>
      </c>
      <c r="L13" s="6" t="s">
        <v>213</v>
      </c>
      <c r="M13" s="6" t="s">
        <v>212</v>
      </c>
    </row>
    <row r="14" spans="1:13" ht="78.75" x14ac:dyDescent="0.25">
      <c r="A14" s="9">
        <f t="shared" si="2"/>
        <v>7</v>
      </c>
      <c r="B14" s="6" t="s">
        <v>26</v>
      </c>
      <c r="C14" s="6" t="s">
        <v>28</v>
      </c>
      <c r="D14" s="5" t="s">
        <v>40</v>
      </c>
      <c r="E14" s="10" t="s">
        <v>41</v>
      </c>
      <c r="F14" s="7" t="s">
        <v>19</v>
      </c>
      <c r="G14" s="11">
        <v>24</v>
      </c>
      <c r="H14" s="6">
        <f t="shared" si="0"/>
        <v>24</v>
      </c>
      <c r="I14" s="6">
        <v>0.15</v>
      </c>
      <c r="J14" s="6">
        <f t="shared" si="4"/>
        <v>3.5999999999999996</v>
      </c>
      <c r="K14" s="11">
        <f t="shared" si="1"/>
        <v>3.5999999999999996</v>
      </c>
      <c r="L14" s="6" t="s">
        <v>213</v>
      </c>
      <c r="M14" s="6" t="s">
        <v>212</v>
      </c>
    </row>
    <row r="15" spans="1:13" ht="47.25" x14ac:dyDescent="0.25">
      <c r="A15" s="9">
        <f t="shared" si="2"/>
        <v>8</v>
      </c>
      <c r="B15" s="6" t="s">
        <v>26</v>
      </c>
      <c r="C15" s="6" t="s">
        <v>28</v>
      </c>
      <c r="D15" s="5" t="s">
        <v>42</v>
      </c>
      <c r="E15" s="10" t="s">
        <v>43</v>
      </c>
      <c r="F15" s="7" t="s">
        <v>19</v>
      </c>
      <c r="G15" s="11">
        <v>8</v>
      </c>
      <c r="H15" s="6">
        <f t="shared" si="0"/>
        <v>8</v>
      </c>
      <c r="I15" s="6">
        <v>1</v>
      </c>
      <c r="J15" s="6">
        <f t="shared" si="4"/>
        <v>8</v>
      </c>
      <c r="K15" s="11">
        <f t="shared" si="1"/>
        <v>8</v>
      </c>
      <c r="L15" s="6" t="s">
        <v>215</v>
      </c>
      <c r="M15" s="6" t="s">
        <v>212</v>
      </c>
    </row>
    <row r="16" spans="1:13" ht="47.25" x14ac:dyDescent="0.25">
      <c r="A16" s="9">
        <f t="shared" si="2"/>
        <v>9</v>
      </c>
      <c r="B16" s="6" t="s">
        <v>26</v>
      </c>
      <c r="C16" s="6" t="s">
        <v>28</v>
      </c>
      <c r="D16" s="5" t="s">
        <v>44</v>
      </c>
      <c r="E16" s="10" t="s">
        <v>45</v>
      </c>
      <c r="F16" s="7" t="s">
        <v>19</v>
      </c>
      <c r="G16" s="11">
        <v>8</v>
      </c>
      <c r="H16" s="6">
        <f t="shared" si="0"/>
        <v>8</v>
      </c>
      <c r="I16" s="6">
        <v>0.5</v>
      </c>
      <c r="J16" s="6">
        <f t="shared" si="4"/>
        <v>4</v>
      </c>
      <c r="K16" s="11">
        <f t="shared" si="1"/>
        <v>4</v>
      </c>
      <c r="L16" s="6" t="s">
        <v>215</v>
      </c>
      <c r="M16" s="6" t="s">
        <v>212</v>
      </c>
    </row>
    <row r="17" spans="1:13" ht="47.25" x14ac:dyDescent="0.25">
      <c r="A17" s="9">
        <f t="shared" si="2"/>
        <v>10</v>
      </c>
      <c r="B17" s="6" t="s">
        <v>26</v>
      </c>
      <c r="C17" s="6" t="s">
        <v>28</v>
      </c>
      <c r="D17" s="5" t="s">
        <v>46</v>
      </c>
      <c r="E17" s="10" t="s">
        <v>47</v>
      </c>
      <c r="F17" s="7" t="s">
        <v>19</v>
      </c>
      <c r="G17" s="11">
        <v>16</v>
      </c>
      <c r="H17" s="6">
        <f t="shared" si="0"/>
        <v>16</v>
      </c>
      <c r="I17" s="6">
        <v>0.8</v>
      </c>
      <c r="J17" s="6">
        <f t="shared" si="4"/>
        <v>12.8</v>
      </c>
      <c r="K17" s="11">
        <f t="shared" si="1"/>
        <v>12.8</v>
      </c>
      <c r="L17" s="6" t="s">
        <v>215</v>
      </c>
      <c r="M17" s="6" t="s">
        <v>212</v>
      </c>
    </row>
    <row r="18" spans="1:13" ht="47.25" x14ac:dyDescent="0.25">
      <c r="A18" s="9">
        <f t="shared" si="2"/>
        <v>11</v>
      </c>
      <c r="B18" s="6" t="s">
        <v>26</v>
      </c>
      <c r="C18" s="6" t="s">
        <v>28</v>
      </c>
      <c r="D18" s="5" t="s">
        <v>48</v>
      </c>
      <c r="E18" s="10" t="s">
        <v>49</v>
      </c>
      <c r="F18" s="7" t="s">
        <v>19</v>
      </c>
      <c r="G18" s="11">
        <v>8</v>
      </c>
      <c r="H18" s="6">
        <f t="shared" si="0"/>
        <v>8</v>
      </c>
      <c r="I18" s="6">
        <v>0.5</v>
      </c>
      <c r="J18" s="6">
        <f t="shared" si="4"/>
        <v>4</v>
      </c>
      <c r="K18" s="11">
        <f t="shared" si="1"/>
        <v>4</v>
      </c>
      <c r="L18" s="6" t="s">
        <v>215</v>
      </c>
      <c r="M18" s="6" t="s">
        <v>212</v>
      </c>
    </row>
    <row r="19" spans="1:13" ht="47.25" x14ac:dyDescent="0.25">
      <c r="A19" s="9">
        <f t="shared" si="2"/>
        <v>12</v>
      </c>
      <c r="B19" s="6" t="s">
        <v>26</v>
      </c>
      <c r="C19" s="6" t="s">
        <v>28</v>
      </c>
      <c r="D19" s="5" t="s">
        <v>50</v>
      </c>
      <c r="E19" s="10" t="s">
        <v>51</v>
      </c>
      <c r="F19" s="7" t="s">
        <v>19</v>
      </c>
      <c r="G19" s="11">
        <v>40</v>
      </c>
      <c r="H19" s="6">
        <f t="shared" si="0"/>
        <v>40</v>
      </c>
      <c r="I19" s="6">
        <v>0.4</v>
      </c>
      <c r="J19" s="6">
        <f t="shared" si="4"/>
        <v>16</v>
      </c>
      <c r="K19" s="11">
        <f t="shared" si="1"/>
        <v>16</v>
      </c>
      <c r="L19" s="6" t="s">
        <v>215</v>
      </c>
      <c r="M19" s="6" t="s">
        <v>212</v>
      </c>
    </row>
    <row r="20" spans="1:13" ht="47.25" x14ac:dyDescent="0.25">
      <c r="A20" s="9">
        <f t="shared" si="2"/>
        <v>13</v>
      </c>
      <c r="B20" s="6" t="s">
        <v>26</v>
      </c>
      <c r="C20" s="6" t="s">
        <v>28</v>
      </c>
      <c r="D20" s="5" t="s">
        <v>52</v>
      </c>
      <c r="E20" s="10" t="s">
        <v>53</v>
      </c>
      <c r="F20" s="7" t="s">
        <v>19</v>
      </c>
      <c r="G20" s="11">
        <v>32</v>
      </c>
      <c r="H20" s="6">
        <f t="shared" si="0"/>
        <v>32</v>
      </c>
      <c r="I20" s="6">
        <v>0.6</v>
      </c>
      <c r="J20" s="6">
        <f t="shared" si="4"/>
        <v>19.2</v>
      </c>
      <c r="K20" s="11">
        <f t="shared" si="1"/>
        <v>19.2</v>
      </c>
      <c r="L20" s="6" t="s">
        <v>215</v>
      </c>
      <c r="M20" s="6" t="s">
        <v>212</v>
      </c>
    </row>
    <row r="21" spans="1:13" ht="78.75" x14ac:dyDescent="0.25">
      <c r="A21" s="9">
        <f t="shared" si="2"/>
        <v>14</v>
      </c>
      <c r="B21" s="6" t="s">
        <v>26</v>
      </c>
      <c r="C21" s="6" t="s">
        <v>28</v>
      </c>
      <c r="D21" s="5" t="s">
        <v>54</v>
      </c>
      <c r="E21" s="10" t="s">
        <v>55</v>
      </c>
      <c r="F21" s="7" t="s">
        <v>19</v>
      </c>
      <c r="G21" s="11">
        <v>32</v>
      </c>
      <c r="H21" s="6">
        <f t="shared" si="0"/>
        <v>32</v>
      </c>
      <c r="I21" s="6">
        <v>0.5</v>
      </c>
      <c r="J21" s="6">
        <f t="shared" si="4"/>
        <v>16</v>
      </c>
      <c r="K21" s="11">
        <f t="shared" si="1"/>
        <v>16</v>
      </c>
      <c r="L21" s="6" t="s">
        <v>215</v>
      </c>
      <c r="M21" s="6" t="s">
        <v>212</v>
      </c>
    </row>
    <row r="22" spans="1:13" ht="47.25" x14ac:dyDescent="0.25">
      <c r="A22" s="9">
        <f t="shared" si="2"/>
        <v>15</v>
      </c>
      <c r="B22" s="6" t="s">
        <v>26</v>
      </c>
      <c r="C22" s="6" t="s">
        <v>28</v>
      </c>
      <c r="D22" s="5" t="s">
        <v>56</v>
      </c>
      <c r="E22" s="10" t="s">
        <v>57</v>
      </c>
      <c r="F22" s="7" t="s">
        <v>19</v>
      </c>
      <c r="G22" s="11">
        <v>48</v>
      </c>
      <c r="H22" s="6">
        <f t="shared" si="0"/>
        <v>48</v>
      </c>
      <c r="I22" s="6">
        <v>0.1</v>
      </c>
      <c r="J22" s="6">
        <f>G22*I22*2</f>
        <v>9.6000000000000014</v>
      </c>
      <c r="K22" s="11">
        <f t="shared" si="1"/>
        <v>9.6000000000000014</v>
      </c>
      <c r="L22" s="6" t="s">
        <v>235</v>
      </c>
      <c r="M22" s="6" t="s">
        <v>212</v>
      </c>
    </row>
    <row r="23" spans="1:13" ht="47.25" x14ac:dyDescent="0.25">
      <c r="A23" s="9">
        <f t="shared" si="2"/>
        <v>16</v>
      </c>
      <c r="B23" s="6" t="s">
        <v>26</v>
      </c>
      <c r="C23" s="6" t="s">
        <v>28</v>
      </c>
      <c r="D23" s="5" t="s">
        <v>58</v>
      </c>
      <c r="E23" s="10" t="s">
        <v>59</v>
      </c>
      <c r="F23" s="7" t="s">
        <v>19</v>
      </c>
      <c r="G23" s="11">
        <v>32</v>
      </c>
      <c r="H23" s="6">
        <f t="shared" si="0"/>
        <v>32</v>
      </c>
      <c r="I23" s="6">
        <v>0.15</v>
      </c>
      <c r="J23" s="20">
        <f t="shared" ref="J23:J24" si="5">G23*I23*2</f>
        <v>9.6</v>
      </c>
      <c r="K23" s="11">
        <f t="shared" si="1"/>
        <v>9.6</v>
      </c>
      <c r="L23" s="6" t="s">
        <v>235</v>
      </c>
      <c r="M23" s="6" t="s">
        <v>212</v>
      </c>
    </row>
    <row r="24" spans="1:13" ht="63" x14ac:dyDescent="0.25">
      <c r="A24" s="9">
        <f t="shared" si="2"/>
        <v>17</v>
      </c>
      <c r="B24" s="6" t="s">
        <v>26</v>
      </c>
      <c r="C24" s="6" t="s">
        <v>28</v>
      </c>
      <c r="D24" s="5" t="s">
        <v>61</v>
      </c>
      <c r="E24" s="10" t="s">
        <v>60</v>
      </c>
      <c r="F24" s="7" t="s">
        <v>19</v>
      </c>
      <c r="G24" s="11">
        <v>48</v>
      </c>
      <c r="H24" s="6">
        <f t="shared" si="0"/>
        <v>48</v>
      </c>
      <c r="I24" s="6">
        <v>0.1</v>
      </c>
      <c r="J24" s="20">
        <f t="shared" si="5"/>
        <v>9.6000000000000014</v>
      </c>
      <c r="K24" s="11">
        <f t="shared" si="1"/>
        <v>9.6000000000000014</v>
      </c>
      <c r="L24" s="6" t="s">
        <v>235</v>
      </c>
      <c r="M24" s="6" t="s">
        <v>212</v>
      </c>
    </row>
    <row r="25" spans="1:13" ht="47.25" x14ac:dyDescent="0.25">
      <c r="A25" s="9">
        <f t="shared" si="2"/>
        <v>18</v>
      </c>
      <c r="B25" s="6" t="s">
        <v>26</v>
      </c>
      <c r="C25" s="6" t="s">
        <v>28</v>
      </c>
      <c r="D25" s="5" t="s">
        <v>62</v>
      </c>
      <c r="E25" s="10" t="s">
        <v>63</v>
      </c>
      <c r="F25" s="7" t="s">
        <v>19</v>
      </c>
      <c r="G25" s="11">
        <v>80</v>
      </c>
      <c r="H25" s="6">
        <f t="shared" si="0"/>
        <v>80</v>
      </c>
      <c r="I25" s="6">
        <v>0.15</v>
      </c>
      <c r="J25" s="6">
        <f t="shared" si="4"/>
        <v>12</v>
      </c>
      <c r="K25" s="11">
        <f t="shared" si="1"/>
        <v>12</v>
      </c>
      <c r="L25" s="6" t="s">
        <v>216</v>
      </c>
      <c r="M25" s="6" t="s">
        <v>212</v>
      </c>
    </row>
    <row r="26" spans="1:13" ht="47.25" x14ac:dyDescent="0.25">
      <c r="A26" s="9">
        <f t="shared" si="2"/>
        <v>19</v>
      </c>
      <c r="B26" s="6" t="s">
        <v>26</v>
      </c>
      <c r="C26" s="6" t="s">
        <v>28</v>
      </c>
      <c r="D26" s="5" t="s">
        <v>64</v>
      </c>
      <c r="E26" s="10" t="s">
        <v>65</v>
      </c>
      <c r="F26" s="7" t="s">
        <v>19</v>
      </c>
      <c r="G26" s="11">
        <v>40</v>
      </c>
      <c r="H26" s="6">
        <f t="shared" si="0"/>
        <v>40</v>
      </c>
      <c r="I26" s="6">
        <v>0.15</v>
      </c>
      <c r="J26" s="6">
        <f t="shared" si="4"/>
        <v>6</v>
      </c>
      <c r="K26" s="11">
        <f t="shared" si="1"/>
        <v>6</v>
      </c>
      <c r="L26" s="6" t="s">
        <v>216</v>
      </c>
      <c r="M26" s="6" t="s">
        <v>212</v>
      </c>
    </row>
    <row r="27" spans="1:13" ht="47.25" x14ac:dyDescent="0.25">
      <c r="A27" s="9">
        <f t="shared" si="2"/>
        <v>20</v>
      </c>
      <c r="B27" s="6" t="s">
        <v>26</v>
      </c>
      <c r="C27" s="6" t="s">
        <v>28</v>
      </c>
      <c r="D27" s="5" t="s">
        <v>66</v>
      </c>
      <c r="E27" s="10" t="s">
        <v>67</v>
      </c>
      <c r="F27" s="7" t="s">
        <v>19</v>
      </c>
      <c r="G27" s="11">
        <v>80</v>
      </c>
      <c r="H27" s="6">
        <f t="shared" si="0"/>
        <v>80</v>
      </c>
      <c r="I27" s="6">
        <v>0.15</v>
      </c>
      <c r="J27" s="6">
        <f>G27*I27*2</f>
        <v>24</v>
      </c>
      <c r="K27" s="11">
        <f t="shared" si="1"/>
        <v>24</v>
      </c>
      <c r="L27" s="6" t="s">
        <v>235</v>
      </c>
      <c r="M27" s="6" t="s">
        <v>212</v>
      </c>
    </row>
    <row r="28" spans="1:13" ht="63" x14ac:dyDescent="0.25">
      <c r="A28" s="9">
        <f t="shared" si="2"/>
        <v>21</v>
      </c>
      <c r="B28" s="6" t="s">
        <v>26</v>
      </c>
      <c r="C28" s="6" t="s">
        <v>28</v>
      </c>
      <c r="D28" s="8" t="s">
        <v>68</v>
      </c>
      <c r="E28" s="12" t="s">
        <v>69</v>
      </c>
      <c r="F28" s="7" t="s">
        <v>19</v>
      </c>
      <c r="G28" s="13">
        <v>64</v>
      </c>
      <c r="H28" s="6">
        <f t="shared" si="0"/>
        <v>64</v>
      </c>
      <c r="I28" s="6">
        <v>0.2</v>
      </c>
      <c r="J28" s="20">
        <f>G28*I28*2</f>
        <v>25.6</v>
      </c>
      <c r="K28" s="11">
        <f t="shared" si="1"/>
        <v>25.6</v>
      </c>
      <c r="L28" s="6" t="s">
        <v>217</v>
      </c>
      <c r="M28" s="6" t="s">
        <v>212</v>
      </c>
    </row>
    <row r="29" spans="1:13" ht="94.5" x14ac:dyDescent="0.25">
      <c r="A29" s="9">
        <f t="shared" si="2"/>
        <v>22</v>
      </c>
      <c r="B29" s="6" t="s">
        <v>26</v>
      </c>
      <c r="C29" s="6" t="s">
        <v>28</v>
      </c>
      <c r="D29" s="8" t="s">
        <v>70</v>
      </c>
      <c r="E29" s="12" t="s">
        <v>71</v>
      </c>
      <c r="F29" s="7" t="s">
        <v>19</v>
      </c>
      <c r="G29" s="13">
        <v>56</v>
      </c>
      <c r="H29" s="6">
        <f t="shared" si="0"/>
        <v>56</v>
      </c>
      <c r="I29" s="6">
        <v>0.05</v>
      </c>
      <c r="J29" s="6">
        <f t="shared" si="4"/>
        <v>2.8000000000000003</v>
      </c>
      <c r="K29" s="11">
        <f t="shared" si="1"/>
        <v>2.8000000000000003</v>
      </c>
      <c r="L29" s="6" t="s">
        <v>213</v>
      </c>
      <c r="M29" s="6" t="s">
        <v>212</v>
      </c>
    </row>
    <row r="30" spans="1:13" ht="47.25" x14ac:dyDescent="0.25">
      <c r="A30" s="9">
        <f t="shared" si="2"/>
        <v>23</v>
      </c>
      <c r="B30" s="6" t="s">
        <v>26</v>
      </c>
      <c r="C30" s="6" t="s">
        <v>28</v>
      </c>
      <c r="D30" s="5" t="s">
        <v>72</v>
      </c>
      <c r="E30" s="10" t="s">
        <v>234</v>
      </c>
      <c r="F30" s="7" t="s">
        <v>19</v>
      </c>
      <c r="G30" s="11">
        <v>32</v>
      </c>
      <c r="H30" s="6">
        <f t="shared" si="0"/>
        <v>32</v>
      </c>
      <c r="I30" s="6">
        <v>0.5</v>
      </c>
      <c r="J30" s="6">
        <f t="shared" si="4"/>
        <v>16</v>
      </c>
      <c r="K30" s="11">
        <f t="shared" si="1"/>
        <v>16</v>
      </c>
      <c r="L30" s="6" t="s">
        <v>215</v>
      </c>
      <c r="M30" s="6" t="s">
        <v>212</v>
      </c>
    </row>
    <row r="31" spans="1:13" ht="47.25" x14ac:dyDescent="0.25">
      <c r="A31" s="9">
        <f t="shared" si="2"/>
        <v>24</v>
      </c>
      <c r="B31" s="6" t="s">
        <v>26</v>
      </c>
      <c r="C31" s="6" t="s">
        <v>28</v>
      </c>
      <c r="D31" s="5" t="s">
        <v>73</v>
      </c>
      <c r="E31" s="10" t="s">
        <v>74</v>
      </c>
      <c r="F31" s="7" t="s">
        <v>19</v>
      </c>
      <c r="G31" s="11">
        <v>24</v>
      </c>
      <c r="H31" s="6">
        <f t="shared" si="0"/>
        <v>24</v>
      </c>
      <c r="I31" s="6">
        <v>0.5</v>
      </c>
      <c r="J31" s="6">
        <f t="shared" si="4"/>
        <v>12</v>
      </c>
      <c r="K31" s="11">
        <f t="shared" si="1"/>
        <v>12</v>
      </c>
      <c r="L31" s="6" t="s">
        <v>215</v>
      </c>
      <c r="M31" s="6" t="s">
        <v>212</v>
      </c>
    </row>
    <row r="32" spans="1:13" ht="157.5" x14ac:dyDescent="0.25">
      <c r="A32" s="9">
        <f t="shared" si="2"/>
        <v>25</v>
      </c>
      <c r="B32" s="6" t="s">
        <v>26</v>
      </c>
      <c r="C32" s="6" t="s">
        <v>75</v>
      </c>
      <c r="D32" s="5" t="s">
        <v>76</v>
      </c>
      <c r="E32" s="10" t="s">
        <v>77</v>
      </c>
      <c r="F32" s="7" t="s">
        <v>19</v>
      </c>
      <c r="G32" s="11">
        <v>200</v>
      </c>
      <c r="H32" s="6">
        <f t="shared" si="0"/>
        <v>200</v>
      </c>
      <c r="I32" s="6">
        <v>0.04</v>
      </c>
      <c r="J32" s="6">
        <f t="shared" si="4"/>
        <v>8</v>
      </c>
      <c r="K32" s="11">
        <f t="shared" si="1"/>
        <v>8</v>
      </c>
      <c r="L32" s="6" t="s">
        <v>213</v>
      </c>
      <c r="M32" s="6" t="s">
        <v>218</v>
      </c>
    </row>
    <row r="33" spans="1:13" ht="141.75" x14ac:dyDescent="0.25">
      <c r="A33" s="9">
        <f t="shared" si="2"/>
        <v>26</v>
      </c>
      <c r="B33" s="6" t="s">
        <v>26</v>
      </c>
      <c r="C33" s="6" t="s">
        <v>75</v>
      </c>
      <c r="D33" s="5" t="s">
        <v>78</v>
      </c>
      <c r="E33" s="10" t="s">
        <v>79</v>
      </c>
      <c r="F33" s="7" t="s">
        <v>19</v>
      </c>
      <c r="G33" s="11">
        <v>40</v>
      </c>
      <c r="H33" s="6">
        <f t="shared" si="0"/>
        <v>40</v>
      </c>
      <c r="I33" s="6">
        <v>0.1</v>
      </c>
      <c r="J33" s="6">
        <f t="shared" si="4"/>
        <v>4</v>
      </c>
      <c r="K33" s="11">
        <f t="shared" si="1"/>
        <v>4</v>
      </c>
      <c r="L33" s="6" t="s">
        <v>213</v>
      </c>
      <c r="M33" s="6" t="s">
        <v>212</v>
      </c>
    </row>
    <row r="34" spans="1:13" ht="63" x14ac:dyDescent="0.25">
      <c r="A34" s="9">
        <f t="shared" si="2"/>
        <v>27</v>
      </c>
      <c r="B34" s="6" t="s">
        <v>26</v>
      </c>
      <c r="C34" s="6" t="s">
        <v>75</v>
      </c>
      <c r="D34" s="5" t="s">
        <v>80</v>
      </c>
      <c r="E34" s="10" t="s">
        <v>81</v>
      </c>
      <c r="F34" s="7" t="s">
        <v>19</v>
      </c>
      <c r="G34" s="11">
        <v>24</v>
      </c>
      <c r="H34" s="6">
        <f t="shared" si="0"/>
        <v>24</v>
      </c>
      <c r="I34" s="6">
        <v>0.15</v>
      </c>
      <c r="J34" s="6">
        <f t="shared" si="4"/>
        <v>3.5999999999999996</v>
      </c>
      <c r="K34" s="11">
        <f t="shared" si="1"/>
        <v>3.5999999999999996</v>
      </c>
      <c r="L34" s="6" t="s">
        <v>213</v>
      </c>
      <c r="M34" s="6" t="s">
        <v>212</v>
      </c>
    </row>
    <row r="35" spans="1:13" ht="94.5" x14ac:dyDescent="0.25">
      <c r="A35" s="9">
        <f t="shared" si="2"/>
        <v>28</v>
      </c>
      <c r="B35" s="6" t="s">
        <v>26</v>
      </c>
      <c r="C35" s="6" t="s">
        <v>75</v>
      </c>
      <c r="D35" s="5" t="s">
        <v>82</v>
      </c>
      <c r="E35" s="10" t="s">
        <v>83</v>
      </c>
      <c r="F35" s="7" t="s">
        <v>19</v>
      </c>
      <c r="G35" s="11">
        <v>24</v>
      </c>
      <c r="H35" s="6">
        <f t="shared" si="0"/>
        <v>24</v>
      </c>
      <c r="I35" s="6">
        <v>0.15</v>
      </c>
      <c r="J35" s="6">
        <f t="shared" si="4"/>
        <v>3.5999999999999996</v>
      </c>
      <c r="K35" s="11">
        <f t="shared" si="1"/>
        <v>3.5999999999999996</v>
      </c>
      <c r="L35" s="6" t="s">
        <v>213</v>
      </c>
      <c r="M35" s="6" t="s">
        <v>212</v>
      </c>
    </row>
    <row r="36" spans="1:13" ht="94.5" x14ac:dyDescent="0.25">
      <c r="A36" s="9">
        <f t="shared" si="2"/>
        <v>29</v>
      </c>
      <c r="B36" s="6" t="s">
        <v>26</v>
      </c>
      <c r="C36" s="6" t="s">
        <v>75</v>
      </c>
      <c r="D36" s="5" t="s">
        <v>84</v>
      </c>
      <c r="E36" s="10" t="s">
        <v>85</v>
      </c>
      <c r="F36" s="7" t="s">
        <v>19</v>
      </c>
      <c r="G36" s="11">
        <v>40</v>
      </c>
      <c r="H36" s="6">
        <f t="shared" si="0"/>
        <v>40</v>
      </c>
      <c r="I36" s="6">
        <v>0.15</v>
      </c>
      <c r="J36" s="6">
        <f t="shared" si="4"/>
        <v>6</v>
      </c>
      <c r="K36" s="11">
        <f t="shared" si="1"/>
        <v>6</v>
      </c>
      <c r="L36" s="6" t="s">
        <v>213</v>
      </c>
      <c r="M36" s="6" t="s">
        <v>212</v>
      </c>
    </row>
    <row r="37" spans="1:13" ht="63" x14ac:dyDescent="0.25">
      <c r="A37" s="9">
        <f t="shared" si="2"/>
        <v>30</v>
      </c>
      <c r="B37" s="6" t="s">
        <v>26</v>
      </c>
      <c r="C37" s="6" t="s">
        <v>75</v>
      </c>
      <c r="D37" s="5" t="s">
        <v>86</v>
      </c>
      <c r="E37" s="10" t="s">
        <v>87</v>
      </c>
      <c r="F37" s="7" t="s">
        <v>19</v>
      </c>
      <c r="G37" s="11">
        <v>24</v>
      </c>
      <c r="H37" s="6">
        <f t="shared" si="0"/>
        <v>24</v>
      </c>
      <c r="I37" s="6">
        <v>0.15</v>
      </c>
      <c r="J37" s="6">
        <f t="shared" si="4"/>
        <v>3.5999999999999996</v>
      </c>
      <c r="K37" s="11">
        <f t="shared" si="1"/>
        <v>3.5999999999999996</v>
      </c>
      <c r="L37" s="6" t="s">
        <v>213</v>
      </c>
      <c r="M37" s="6" t="s">
        <v>212</v>
      </c>
    </row>
    <row r="38" spans="1:13" ht="94.5" x14ac:dyDescent="0.25">
      <c r="A38" s="9">
        <f t="shared" si="2"/>
        <v>31</v>
      </c>
      <c r="B38" s="6" t="s">
        <v>26</v>
      </c>
      <c r="C38" s="6" t="s">
        <v>75</v>
      </c>
      <c r="D38" s="5" t="s">
        <v>88</v>
      </c>
      <c r="E38" s="10" t="s">
        <v>89</v>
      </c>
      <c r="F38" s="7" t="s">
        <v>19</v>
      </c>
      <c r="G38" s="11">
        <v>40</v>
      </c>
      <c r="H38" s="6">
        <f t="shared" si="0"/>
        <v>40</v>
      </c>
      <c r="I38" s="6">
        <v>0.15</v>
      </c>
      <c r="J38" s="6">
        <f t="shared" si="4"/>
        <v>6</v>
      </c>
      <c r="K38" s="11">
        <f t="shared" si="1"/>
        <v>6</v>
      </c>
      <c r="L38" s="6" t="s">
        <v>213</v>
      </c>
      <c r="M38" s="6" t="s">
        <v>212</v>
      </c>
    </row>
    <row r="39" spans="1:13" ht="78.75" x14ac:dyDescent="0.25">
      <c r="A39" s="9">
        <f t="shared" si="2"/>
        <v>32</v>
      </c>
      <c r="B39" s="6" t="s">
        <v>26</v>
      </c>
      <c r="C39" s="6" t="s">
        <v>75</v>
      </c>
      <c r="D39" s="5" t="s">
        <v>90</v>
      </c>
      <c r="E39" s="10" t="s">
        <v>91</v>
      </c>
      <c r="F39" s="7" t="s">
        <v>19</v>
      </c>
      <c r="G39" s="11">
        <v>80</v>
      </c>
      <c r="H39" s="6">
        <f t="shared" si="0"/>
        <v>80</v>
      </c>
      <c r="I39" s="6">
        <v>0.1</v>
      </c>
      <c r="J39" s="6">
        <f t="shared" si="4"/>
        <v>8</v>
      </c>
      <c r="K39" s="11">
        <f t="shared" si="1"/>
        <v>8</v>
      </c>
      <c r="L39" s="6" t="s">
        <v>213</v>
      </c>
      <c r="M39" s="6" t="s">
        <v>212</v>
      </c>
    </row>
    <row r="40" spans="1:13" ht="110.25" x14ac:dyDescent="0.25">
      <c r="A40" s="9">
        <f t="shared" si="2"/>
        <v>33</v>
      </c>
      <c r="B40" s="6" t="s">
        <v>26</v>
      </c>
      <c r="C40" s="6" t="s">
        <v>75</v>
      </c>
      <c r="D40" s="5" t="s">
        <v>92</v>
      </c>
      <c r="E40" s="10" t="s">
        <v>93</v>
      </c>
      <c r="F40" s="7" t="s">
        <v>19</v>
      </c>
      <c r="G40" s="11">
        <v>32</v>
      </c>
      <c r="H40" s="6">
        <f t="shared" si="0"/>
        <v>32</v>
      </c>
      <c r="I40" s="6">
        <v>0.15</v>
      </c>
      <c r="J40" s="6">
        <f t="shared" si="4"/>
        <v>4.8</v>
      </c>
      <c r="K40" s="11">
        <f t="shared" si="1"/>
        <v>4.8</v>
      </c>
      <c r="L40" s="6" t="s">
        <v>213</v>
      </c>
      <c r="M40" s="6" t="s">
        <v>212</v>
      </c>
    </row>
    <row r="41" spans="1:13" ht="126" x14ac:dyDescent="0.25">
      <c r="A41" s="9">
        <f t="shared" si="2"/>
        <v>34</v>
      </c>
      <c r="B41" s="6" t="s">
        <v>26</v>
      </c>
      <c r="C41" s="6" t="s">
        <v>75</v>
      </c>
      <c r="D41" s="8" t="s">
        <v>95</v>
      </c>
      <c r="E41" s="12" t="s">
        <v>94</v>
      </c>
      <c r="F41" s="7" t="s">
        <v>19</v>
      </c>
      <c r="G41" s="13">
        <v>120</v>
      </c>
      <c r="H41" s="6">
        <f t="shared" si="0"/>
        <v>120</v>
      </c>
      <c r="I41" s="6">
        <v>0.1</v>
      </c>
      <c r="J41" s="6">
        <f t="shared" si="4"/>
        <v>12</v>
      </c>
      <c r="K41" s="11">
        <f t="shared" si="1"/>
        <v>12</v>
      </c>
      <c r="L41" s="6" t="s">
        <v>213</v>
      </c>
      <c r="M41" s="6" t="s">
        <v>212</v>
      </c>
    </row>
    <row r="42" spans="1:13" ht="78.75" x14ac:dyDescent="0.25">
      <c r="A42" s="9">
        <f t="shared" si="2"/>
        <v>35</v>
      </c>
      <c r="B42" s="6" t="s">
        <v>26</v>
      </c>
      <c r="C42" s="6" t="s">
        <v>75</v>
      </c>
      <c r="D42" s="8" t="s">
        <v>96</v>
      </c>
      <c r="E42" s="12" t="s">
        <v>97</v>
      </c>
      <c r="F42" s="7" t="s">
        <v>19</v>
      </c>
      <c r="G42" s="13">
        <v>24</v>
      </c>
      <c r="H42" s="6">
        <f t="shared" si="0"/>
        <v>24</v>
      </c>
      <c r="I42" s="6">
        <v>0.15</v>
      </c>
      <c r="J42" s="6">
        <f t="shared" si="4"/>
        <v>3.5999999999999996</v>
      </c>
      <c r="K42" s="11">
        <f t="shared" si="1"/>
        <v>3.5999999999999996</v>
      </c>
      <c r="L42" s="6" t="s">
        <v>213</v>
      </c>
      <c r="M42" s="6" t="s">
        <v>212</v>
      </c>
    </row>
    <row r="43" spans="1:13" ht="78.75" x14ac:dyDescent="0.25">
      <c r="A43" s="9">
        <f t="shared" si="2"/>
        <v>36</v>
      </c>
      <c r="B43" s="6" t="s">
        <v>26</v>
      </c>
      <c r="C43" s="6" t="s">
        <v>75</v>
      </c>
      <c r="D43" s="5" t="s">
        <v>98</v>
      </c>
      <c r="E43" s="10" t="s">
        <v>99</v>
      </c>
      <c r="F43" s="7" t="s">
        <v>19</v>
      </c>
      <c r="G43" s="11">
        <v>32</v>
      </c>
      <c r="H43" s="6">
        <f t="shared" si="0"/>
        <v>32</v>
      </c>
      <c r="I43" s="6">
        <v>0.1</v>
      </c>
      <c r="J43" s="6">
        <f t="shared" si="4"/>
        <v>3.2</v>
      </c>
      <c r="K43" s="11">
        <f t="shared" si="1"/>
        <v>3.2</v>
      </c>
      <c r="L43" s="6" t="s">
        <v>213</v>
      </c>
      <c r="M43" s="6" t="s">
        <v>212</v>
      </c>
    </row>
    <row r="44" spans="1:13" ht="63" x14ac:dyDescent="0.25">
      <c r="A44" s="9">
        <f t="shared" si="2"/>
        <v>37</v>
      </c>
      <c r="B44" s="6" t="s">
        <v>26</v>
      </c>
      <c r="C44" s="6" t="s">
        <v>75</v>
      </c>
      <c r="D44" s="5" t="s">
        <v>100</v>
      </c>
      <c r="E44" s="10" t="s">
        <v>101</v>
      </c>
      <c r="F44" s="7" t="s">
        <v>19</v>
      </c>
      <c r="G44" s="11">
        <v>40</v>
      </c>
      <c r="H44" s="6">
        <f t="shared" si="0"/>
        <v>40</v>
      </c>
      <c r="I44" s="6">
        <v>0.05</v>
      </c>
      <c r="J44" s="6">
        <f t="shared" si="4"/>
        <v>2</v>
      </c>
      <c r="K44" s="11">
        <f t="shared" si="1"/>
        <v>2</v>
      </c>
      <c r="L44" s="6" t="s">
        <v>213</v>
      </c>
      <c r="M44" s="6" t="s">
        <v>212</v>
      </c>
    </row>
    <row r="45" spans="1:13" ht="63" x14ac:dyDescent="0.25">
      <c r="A45" s="9">
        <f t="shared" si="2"/>
        <v>38</v>
      </c>
      <c r="B45" s="6" t="s">
        <v>26</v>
      </c>
      <c r="C45" s="6" t="s">
        <v>75</v>
      </c>
      <c r="D45" s="5" t="s">
        <v>102</v>
      </c>
      <c r="E45" s="10" t="s">
        <v>103</v>
      </c>
      <c r="F45" s="7" t="s">
        <v>19</v>
      </c>
      <c r="G45" s="11">
        <v>120</v>
      </c>
      <c r="H45" s="6">
        <f t="shared" si="0"/>
        <v>120</v>
      </c>
      <c r="I45" s="6">
        <v>0.05</v>
      </c>
      <c r="J45" s="6">
        <f t="shared" si="4"/>
        <v>6</v>
      </c>
      <c r="K45" s="11">
        <f t="shared" si="1"/>
        <v>6</v>
      </c>
      <c r="L45" s="6" t="s">
        <v>213</v>
      </c>
      <c r="M45" s="6" t="s">
        <v>212</v>
      </c>
    </row>
    <row r="46" spans="1:13" ht="47.25" x14ac:dyDescent="0.25">
      <c r="A46" s="9">
        <f t="shared" si="2"/>
        <v>39</v>
      </c>
      <c r="B46" s="6" t="s">
        <v>26</v>
      </c>
      <c r="C46" s="6" t="s">
        <v>75</v>
      </c>
      <c r="D46" s="5" t="s">
        <v>104</v>
      </c>
      <c r="E46" s="10" t="s">
        <v>105</v>
      </c>
      <c r="F46" s="7" t="s">
        <v>19</v>
      </c>
      <c r="G46" s="11">
        <v>24</v>
      </c>
      <c r="H46" s="6">
        <f t="shared" si="0"/>
        <v>24</v>
      </c>
      <c r="I46" s="6">
        <v>0.15</v>
      </c>
      <c r="J46" s="6">
        <f t="shared" si="4"/>
        <v>3.5999999999999996</v>
      </c>
      <c r="K46" s="11">
        <f t="shared" si="1"/>
        <v>3.5999999999999996</v>
      </c>
      <c r="L46" s="6" t="s">
        <v>213</v>
      </c>
      <c r="M46" s="6" t="s">
        <v>218</v>
      </c>
    </row>
    <row r="47" spans="1:13" ht="78.75" x14ac:dyDescent="0.25">
      <c r="A47" s="9">
        <f t="shared" si="2"/>
        <v>40</v>
      </c>
      <c r="B47" s="6" t="s">
        <v>26</v>
      </c>
      <c r="C47" s="6" t="s">
        <v>75</v>
      </c>
      <c r="D47" s="5" t="s">
        <v>106</v>
      </c>
      <c r="E47" s="10" t="s">
        <v>107</v>
      </c>
      <c r="F47" s="7" t="s">
        <v>19</v>
      </c>
      <c r="G47" s="11">
        <v>32</v>
      </c>
      <c r="H47" s="6">
        <f t="shared" si="0"/>
        <v>32</v>
      </c>
      <c r="I47" s="6">
        <v>0.1</v>
      </c>
      <c r="J47" s="6">
        <f t="shared" si="4"/>
        <v>3.2</v>
      </c>
      <c r="K47" s="11">
        <f t="shared" si="1"/>
        <v>3.2</v>
      </c>
      <c r="L47" s="6" t="s">
        <v>213</v>
      </c>
      <c r="M47" s="6" t="s">
        <v>218</v>
      </c>
    </row>
    <row r="48" spans="1:13" ht="47.25" x14ac:dyDescent="0.25">
      <c r="A48" s="9">
        <f t="shared" si="2"/>
        <v>41</v>
      </c>
      <c r="B48" s="6" t="s">
        <v>26</v>
      </c>
      <c r="C48" s="6" t="s">
        <v>75</v>
      </c>
      <c r="D48" s="5" t="s">
        <v>108</v>
      </c>
      <c r="E48" s="10" t="s">
        <v>109</v>
      </c>
      <c r="F48" s="7" t="s">
        <v>19</v>
      </c>
      <c r="G48" s="11">
        <v>24</v>
      </c>
      <c r="H48" s="6">
        <f t="shared" si="0"/>
        <v>24</v>
      </c>
      <c r="I48" s="6">
        <v>0.15</v>
      </c>
      <c r="J48" s="6">
        <f t="shared" si="4"/>
        <v>3.5999999999999996</v>
      </c>
      <c r="K48" s="11">
        <f t="shared" si="1"/>
        <v>3.5999999999999996</v>
      </c>
      <c r="L48" s="6" t="s">
        <v>213</v>
      </c>
      <c r="M48" s="6" t="s">
        <v>218</v>
      </c>
    </row>
    <row r="49" spans="1:13" ht="110.25" x14ac:dyDescent="0.25">
      <c r="A49" s="9">
        <f t="shared" si="2"/>
        <v>42</v>
      </c>
      <c r="B49" s="6" t="s">
        <v>26</v>
      </c>
      <c r="C49" s="6" t="s">
        <v>75</v>
      </c>
      <c r="D49" s="5" t="s">
        <v>111</v>
      </c>
      <c r="E49" s="10" t="s">
        <v>110</v>
      </c>
      <c r="F49" s="7" t="s">
        <v>19</v>
      </c>
      <c r="G49" s="11">
        <v>80</v>
      </c>
      <c r="H49" s="6">
        <f t="shared" si="0"/>
        <v>80</v>
      </c>
      <c r="I49" s="6">
        <v>7.4999999999999997E-2</v>
      </c>
      <c r="J49" s="6">
        <f t="shared" si="4"/>
        <v>6</v>
      </c>
      <c r="K49" s="11">
        <f t="shared" si="1"/>
        <v>6</v>
      </c>
      <c r="L49" s="6" t="s">
        <v>213</v>
      </c>
      <c r="M49" s="6" t="s">
        <v>212</v>
      </c>
    </row>
    <row r="50" spans="1:13" ht="63" x14ac:dyDescent="0.25">
      <c r="A50" s="9">
        <f t="shared" si="2"/>
        <v>43</v>
      </c>
      <c r="B50" s="6" t="s">
        <v>26</v>
      </c>
      <c r="C50" s="6" t="s">
        <v>75</v>
      </c>
      <c r="D50" s="14" t="s">
        <v>112</v>
      </c>
      <c r="E50" s="10" t="s">
        <v>113</v>
      </c>
      <c r="F50" s="7" t="s">
        <v>19</v>
      </c>
      <c r="G50" s="11">
        <v>16</v>
      </c>
      <c r="H50" s="6">
        <f t="shared" si="0"/>
        <v>16</v>
      </c>
      <c r="I50" s="6">
        <v>0.15</v>
      </c>
      <c r="J50" s="6">
        <f t="shared" si="4"/>
        <v>2.4</v>
      </c>
      <c r="K50" s="11">
        <f t="shared" si="1"/>
        <v>2.4</v>
      </c>
      <c r="L50" s="6" t="s">
        <v>213</v>
      </c>
      <c r="M50" s="6" t="s">
        <v>212</v>
      </c>
    </row>
    <row r="51" spans="1:13" ht="94.5" x14ac:dyDescent="0.25">
      <c r="A51" s="9">
        <f t="shared" si="2"/>
        <v>44</v>
      </c>
      <c r="B51" s="6" t="s">
        <v>26</v>
      </c>
      <c r="C51" s="6" t="s">
        <v>75</v>
      </c>
      <c r="D51" s="5" t="s">
        <v>114</v>
      </c>
      <c r="E51" s="10" t="s">
        <v>115</v>
      </c>
      <c r="F51" s="7" t="s">
        <v>19</v>
      </c>
      <c r="G51" s="11">
        <v>40</v>
      </c>
      <c r="H51" s="6">
        <f t="shared" si="0"/>
        <v>40</v>
      </c>
      <c r="I51" s="6">
        <v>0.1</v>
      </c>
      <c r="J51" s="6">
        <f t="shared" si="4"/>
        <v>4</v>
      </c>
      <c r="K51" s="11">
        <f t="shared" si="1"/>
        <v>4</v>
      </c>
      <c r="L51" s="6" t="s">
        <v>213</v>
      </c>
      <c r="M51" s="6" t="s">
        <v>212</v>
      </c>
    </row>
    <row r="52" spans="1:13" ht="78.75" x14ac:dyDescent="0.25">
      <c r="A52" s="9">
        <f t="shared" si="2"/>
        <v>45</v>
      </c>
      <c r="B52" s="6" t="s">
        <v>26</v>
      </c>
      <c r="C52" s="6" t="s">
        <v>116</v>
      </c>
      <c r="D52" s="5" t="s">
        <v>118</v>
      </c>
      <c r="E52" s="10" t="s">
        <v>117</v>
      </c>
      <c r="F52" s="7" t="s">
        <v>19</v>
      </c>
      <c r="G52" s="11">
        <v>80</v>
      </c>
      <c r="H52" s="6">
        <f t="shared" si="0"/>
        <v>80</v>
      </c>
      <c r="I52" s="6">
        <v>0.04</v>
      </c>
      <c r="J52" s="6">
        <f>G52*I52*2</f>
        <v>6.4</v>
      </c>
      <c r="K52" s="11">
        <f t="shared" si="1"/>
        <v>6.4</v>
      </c>
      <c r="L52" s="6" t="s">
        <v>235</v>
      </c>
      <c r="M52" s="6" t="s">
        <v>212</v>
      </c>
    </row>
    <row r="53" spans="1:13" ht="31.5" x14ac:dyDescent="0.25">
      <c r="A53" s="9">
        <f t="shared" si="2"/>
        <v>46</v>
      </c>
      <c r="B53" s="6" t="s">
        <v>26</v>
      </c>
      <c r="C53" s="6" t="s">
        <v>116</v>
      </c>
      <c r="D53" s="5" t="s">
        <v>119</v>
      </c>
      <c r="E53" s="10" t="s">
        <v>120</v>
      </c>
      <c r="F53" s="7" t="s">
        <v>19</v>
      </c>
      <c r="G53" s="11">
        <v>80</v>
      </c>
      <c r="H53" s="6">
        <f t="shared" si="0"/>
        <v>80</v>
      </c>
      <c r="I53" s="6">
        <v>0.05</v>
      </c>
      <c r="J53" s="6">
        <f t="shared" si="4"/>
        <v>4</v>
      </c>
      <c r="K53" s="11">
        <f t="shared" si="1"/>
        <v>4</v>
      </c>
      <c r="L53" s="6" t="s">
        <v>216</v>
      </c>
      <c r="M53" s="6" t="s">
        <v>212</v>
      </c>
    </row>
    <row r="54" spans="1:13" ht="47.25" x14ac:dyDescent="0.25">
      <c r="A54" s="9">
        <f t="shared" si="2"/>
        <v>47</v>
      </c>
      <c r="B54" s="6" t="s">
        <v>26</v>
      </c>
      <c r="C54" s="6" t="s">
        <v>116</v>
      </c>
      <c r="D54" s="5" t="s">
        <v>122</v>
      </c>
      <c r="E54" s="10" t="s">
        <v>121</v>
      </c>
      <c r="F54" s="7" t="s">
        <v>19</v>
      </c>
      <c r="G54" s="11">
        <v>160</v>
      </c>
      <c r="H54" s="6">
        <f t="shared" ref="H54:H87" si="6">G54/1</f>
        <v>160</v>
      </c>
      <c r="I54" s="6">
        <v>0.01</v>
      </c>
      <c r="J54" s="6">
        <f>G54*I54*2</f>
        <v>3.2</v>
      </c>
      <c r="K54" s="11">
        <f t="shared" ref="K54:K87" si="7">J54/1</f>
        <v>3.2</v>
      </c>
      <c r="L54" s="6" t="s">
        <v>235</v>
      </c>
      <c r="M54" s="6" t="s">
        <v>212</v>
      </c>
    </row>
    <row r="55" spans="1:13" ht="63" x14ac:dyDescent="0.25">
      <c r="A55" s="9">
        <f t="shared" si="2"/>
        <v>48</v>
      </c>
      <c r="B55" s="6" t="s">
        <v>26</v>
      </c>
      <c r="C55" s="6" t="s">
        <v>123</v>
      </c>
      <c r="D55" s="5" t="s">
        <v>124</v>
      </c>
      <c r="E55" s="10" t="s">
        <v>125</v>
      </c>
      <c r="F55" s="7" t="s">
        <v>19</v>
      </c>
      <c r="G55" s="11">
        <v>80</v>
      </c>
      <c r="H55" s="6">
        <f t="shared" si="6"/>
        <v>80</v>
      </c>
      <c r="I55" s="6">
        <v>0.05</v>
      </c>
      <c r="J55" s="20">
        <f>G55*I55*2</f>
        <v>8</v>
      </c>
      <c r="K55" s="11">
        <f t="shared" si="7"/>
        <v>8</v>
      </c>
      <c r="L55" s="6" t="s">
        <v>235</v>
      </c>
      <c r="M55" s="6" t="s">
        <v>212</v>
      </c>
    </row>
    <row r="56" spans="1:13" ht="94.5" x14ac:dyDescent="0.25">
      <c r="A56" s="9">
        <f t="shared" si="2"/>
        <v>49</v>
      </c>
      <c r="B56" s="6" t="s">
        <v>26</v>
      </c>
      <c r="C56" s="6" t="s">
        <v>123</v>
      </c>
      <c r="D56" s="5" t="s">
        <v>127</v>
      </c>
      <c r="E56" s="10" t="s">
        <v>126</v>
      </c>
      <c r="F56" s="7" t="s">
        <v>19</v>
      </c>
      <c r="G56" s="11">
        <v>200</v>
      </c>
      <c r="H56" s="6">
        <f t="shared" si="6"/>
        <v>200</v>
      </c>
      <c r="I56" s="6">
        <v>0.03</v>
      </c>
      <c r="J56" s="6">
        <f t="shared" ref="J56:J83" si="8">G56*I56</f>
        <v>6</v>
      </c>
      <c r="K56" s="11">
        <f t="shared" si="7"/>
        <v>6</v>
      </c>
      <c r="L56" s="6" t="s">
        <v>216</v>
      </c>
      <c r="M56" s="6" t="s">
        <v>212</v>
      </c>
    </row>
    <row r="57" spans="1:13" ht="78.75" x14ac:dyDescent="0.25">
      <c r="A57" s="9">
        <f t="shared" si="2"/>
        <v>50</v>
      </c>
      <c r="B57" s="6" t="s">
        <v>26</v>
      </c>
      <c r="C57" s="6" t="s">
        <v>123</v>
      </c>
      <c r="D57" s="5" t="s">
        <v>128</v>
      </c>
      <c r="E57" s="10" t="s">
        <v>129</v>
      </c>
      <c r="F57" s="7" t="s">
        <v>19</v>
      </c>
      <c r="G57" s="11">
        <v>32</v>
      </c>
      <c r="H57" s="6">
        <f t="shared" si="6"/>
        <v>32</v>
      </c>
      <c r="I57" s="6">
        <v>0.1</v>
      </c>
      <c r="J57" s="6">
        <f t="shared" si="8"/>
        <v>3.2</v>
      </c>
      <c r="K57" s="11">
        <f t="shared" si="7"/>
        <v>3.2</v>
      </c>
      <c r="L57" s="6" t="s">
        <v>216</v>
      </c>
      <c r="M57" s="6" t="s">
        <v>212</v>
      </c>
    </row>
    <row r="58" spans="1:13" ht="94.5" x14ac:dyDescent="0.25">
      <c r="A58" s="9">
        <f t="shared" si="2"/>
        <v>51</v>
      </c>
      <c r="B58" s="6" t="s">
        <v>26</v>
      </c>
      <c r="C58" s="6" t="s">
        <v>123</v>
      </c>
      <c r="D58" s="5" t="s">
        <v>131</v>
      </c>
      <c r="E58" s="10" t="s">
        <v>130</v>
      </c>
      <c r="F58" s="7" t="s">
        <v>19</v>
      </c>
      <c r="G58" s="11">
        <v>540</v>
      </c>
      <c r="H58" s="6">
        <f t="shared" si="6"/>
        <v>540</v>
      </c>
      <c r="I58" s="6">
        <v>0.01</v>
      </c>
      <c r="J58" s="6">
        <f t="shared" si="8"/>
        <v>5.4</v>
      </c>
      <c r="K58" s="11">
        <f t="shared" si="7"/>
        <v>5.4</v>
      </c>
      <c r="L58" s="6" t="s">
        <v>216</v>
      </c>
      <c r="M58" s="6" t="s">
        <v>212</v>
      </c>
    </row>
    <row r="59" spans="1:13" ht="78.75" x14ac:dyDescent="0.25">
      <c r="A59" s="9">
        <f t="shared" si="2"/>
        <v>52</v>
      </c>
      <c r="B59" s="6" t="s">
        <v>26</v>
      </c>
      <c r="C59" s="6" t="s">
        <v>132</v>
      </c>
      <c r="D59" s="5" t="s">
        <v>133</v>
      </c>
      <c r="E59" s="10" t="s">
        <v>134</v>
      </c>
      <c r="F59" s="7" t="s">
        <v>19</v>
      </c>
      <c r="G59" s="11">
        <v>240</v>
      </c>
      <c r="H59" s="6">
        <f t="shared" si="6"/>
        <v>240</v>
      </c>
      <c r="I59" s="6">
        <v>0.04</v>
      </c>
      <c r="J59" s="6">
        <f>G59*I59*2</f>
        <v>19.2</v>
      </c>
      <c r="K59" s="11">
        <f t="shared" si="7"/>
        <v>19.2</v>
      </c>
      <c r="L59" s="6" t="s">
        <v>235</v>
      </c>
      <c r="M59" s="6" t="s">
        <v>212</v>
      </c>
    </row>
    <row r="60" spans="1:13" ht="78.75" x14ac:dyDescent="0.25">
      <c r="A60" s="9">
        <f t="shared" si="2"/>
        <v>53</v>
      </c>
      <c r="B60" s="6" t="s">
        <v>26</v>
      </c>
      <c r="C60" s="6" t="s">
        <v>132</v>
      </c>
      <c r="D60" s="5" t="s">
        <v>136</v>
      </c>
      <c r="E60" s="10" t="s">
        <v>135</v>
      </c>
      <c r="F60" s="7" t="s">
        <v>19</v>
      </c>
      <c r="G60" s="11">
        <v>120</v>
      </c>
      <c r="H60" s="6">
        <f t="shared" si="6"/>
        <v>120</v>
      </c>
      <c r="I60" s="6">
        <v>0.02</v>
      </c>
      <c r="J60" s="20">
        <f t="shared" ref="J60:J65" si="9">G60*I60*2</f>
        <v>4.8</v>
      </c>
      <c r="K60" s="11">
        <f t="shared" si="7"/>
        <v>4.8</v>
      </c>
      <c r="L60" s="6" t="s">
        <v>235</v>
      </c>
      <c r="M60" s="6" t="s">
        <v>212</v>
      </c>
    </row>
    <row r="61" spans="1:13" ht="63" x14ac:dyDescent="0.25">
      <c r="A61" s="9">
        <f t="shared" si="2"/>
        <v>54</v>
      </c>
      <c r="B61" s="6" t="s">
        <v>26</v>
      </c>
      <c r="C61" s="6" t="s">
        <v>132</v>
      </c>
      <c r="D61" s="5" t="s">
        <v>137</v>
      </c>
      <c r="E61" s="10" t="s">
        <v>138</v>
      </c>
      <c r="F61" s="7" t="s">
        <v>19</v>
      </c>
      <c r="G61" s="11">
        <v>120</v>
      </c>
      <c r="H61" s="6">
        <f t="shared" si="6"/>
        <v>120</v>
      </c>
      <c r="I61" s="6">
        <v>2.5000000000000001E-2</v>
      </c>
      <c r="J61" s="20">
        <f t="shared" si="9"/>
        <v>6</v>
      </c>
      <c r="K61" s="11">
        <f t="shared" si="7"/>
        <v>6</v>
      </c>
      <c r="L61" s="6" t="s">
        <v>235</v>
      </c>
      <c r="M61" s="6" t="s">
        <v>212</v>
      </c>
    </row>
    <row r="62" spans="1:13" ht="63" x14ac:dyDescent="0.25">
      <c r="A62" s="9">
        <f t="shared" si="2"/>
        <v>55</v>
      </c>
      <c r="B62" s="6" t="s">
        <v>26</v>
      </c>
      <c r="C62" s="6" t="s">
        <v>132</v>
      </c>
      <c r="D62" s="5" t="s">
        <v>139</v>
      </c>
      <c r="E62" s="10" t="s">
        <v>140</v>
      </c>
      <c r="F62" s="7" t="s">
        <v>19</v>
      </c>
      <c r="G62" s="11">
        <v>140</v>
      </c>
      <c r="H62" s="6">
        <f t="shared" si="6"/>
        <v>140</v>
      </c>
      <c r="I62" s="6">
        <v>0.03</v>
      </c>
      <c r="J62" s="20">
        <f t="shared" si="9"/>
        <v>8.4</v>
      </c>
      <c r="K62" s="11">
        <f t="shared" si="7"/>
        <v>8.4</v>
      </c>
      <c r="L62" s="6" t="s">
        <v>235</v>
      </c>
      <c r="M62" s="6" t="s">
        <v>212</v>
      </c>
    </row>
    <row r="63" spans="1:13" ht="31.5" x14ac:dyDescent="0.25">
      <c r="A63" s="9">
        <f t="shared" si="2"/>
        <v>56</v>
      </c>
      <c r="B63" s="6" t="s">
        <v>26</v>
      </c>
      <c r="C63" s="6" t="s">
        <v>132</v>
      </c>
      <c r="D63" s="5" t="s">
        <v>141</v>
      </c>
      <c r="E63" s="10" t="s">
        <v>142</v>
      </c>
      <c r="F63" s="7" t="s">
        <v>19</v>
      </c>
      <c r="G63" s="11">
        <v>160</v>
      </c>
      <c r="H63" s="6">
        <f t="shared" si="6"/>
        <v>160</v>
      </c>
      <c r="I63" s="6">
        <v>2.5000000000000001E-2</v>
      </c>
      <c r="J63" s="20">
        <f t="shared" si="9"/>
        <v>8</v>
      </c>
      <c r="K63" s="11">
        <f t="shared" si="7"/>
        <v>8</v>
      </c>
      <c r="L63" s="6" t="s">
        <v>235</v>
      </c>
      <c r="M63" s="6" t="s">
        <v>212</v>
      </c>
    </row>
    <row r="64" spans="1:13" ht="31.5" x14ac:dyDescent="0.25">
      <c r="A64" s="9">
        <f t="shared" si="2"/>
        <v>57</v>
      </c>
      <c r="B64" s="6" t="s">
        <v>26</v>
      </c>
      <c r="C64" s="6" t="s">
        <v>146</v>
      </c>
      <c r="D64" s="5" t="s">
        <v>147</v>
      </c>
      <c r="E64" s="10" t="s">
        <v>148</v>
      </c>
      <c r="F64" s="7" t="s">
        <v>19</v>
      </c>
      <c r="G64" s="11">
        <v>40</v>
      </c>
      <c r="H64" s="6">
        <f>G64/1</f>
        <v>40</v>
      </c>
      <c r="I64" s="6">
        <v>0.03</v>
      </c>
      <c r="J64" s="20">
        <f t="shared" si="9"/>
        <v>2.4</v>
      </c>
      <c r="K64" s="11">
        <f>J64/1</f>
        <v>2.4</v>
      </c>
      <c r="L64" s="6" t="s">
        <v>235</v>
      </c>
      <c r="M64" s="6" t="s">
        <v>212</v>
      </c>
    </row>
    <row r="65" spans="1:13" ht="47.25" x14ac:dyDescent="0.25">
      <c r="A65" s="9">
        <f t="shared" si="2"/>
        <v>58</v>
      </c>
      <c r="B65" s="6" t="s">
        <v>26</v>
      </c>
      <c r="C65" s="6" t="s">
        <v>143</v>
      </c>
      <c r="D65" s="5" t="s">
        <v>144</v>
      </c>
      <c r="E65" s="10" t="s">
        <v>145</v>
      </c>
      <c r="F65" s="7" t="s">
        <v>19</v>
      </c>
      <c r="G65" s="11">
        <v>80</v>
      </c>
      <c r="H65" s="6">
        <f t="shared" si="6"/>
        <v>80</v>
      </c>
      <c r="I65" s="6">
        <v>0.03</v>
      </c>
      <c r="J65" s="20">
        <f t="shared" si="9"/>
        <v>4.8</v>
      </c>
      <c r="K65" s="11">
        <f t="shared" si="7"/>
        <v>4.8</v>
      </c>
      <c r="L65" s="6" t="s">
        <v>235</v>
      </c>
      <c r="M65" s="6" t="s">
        <v>212</v>
      </c>
    </row>
    <row r="66" spans="1:13" ht="63" x14ac:dyDescent="0.25">
      <c r="A66" s="9">
        <f t="shared" si="2"/>
        <v>59</v>
      </c>
      <c r="B66" s="6" t="s">
        <v>26</v>
      </c>
      <c r="C66" s="6" t="s">
        <v>149</v>
      </c>
      <c r="D66" s="5" t="s">
        <v>151</v>
      </c>
      <c r="E66" s="10" t="s">
        <v>150</v>
      </c>
      <c r="F66" s="7" t="s">
        <v>19</v>
      </c>
      <c r="G66" s="11">
        <v>24</v>
      </c>
      <c r="H66" s="6">
        <f t="shared" si="6"/>
        <v>24</v>
      </c>
      <c r="I66" s="6">
        <v>0.1</v>
      </c>
      <c r="J66" s="6">
        <f>G66*I66*4</f>
        <v>9.6000000000000014</v>
      </c>
      <c r="K66" s="11">
        <f t="shared" si="7"/>
        <v>9.6000000000000014</v>
      </c>
      <c r="L66" s="16" t="s">
        <v>233</v>
      </c>
      <c r="M66" s="6" t="s">
        <v>212</v>
      </c>
    </row>
    <row r="67" spans="1:13" ht="31.5" x14ac:dyDescent="0.25">
      <c r="A67" s="9">
        <f t="shared" si="2"/>
        <v>60</v>
      </c>
      <c r="B67" s="6" t="s">
        <v>26</v>
      </c>
      <c r="C67" s="6" t="s">
        <v>152</v>
      </c>
      <c r="D67" s="5" t="s">
        <v>153</v>
      </c>
      <c r="E67" s="10" t="s">
        <v>154</v>
      </c>
      <c r="F67" s="15" t="s">
        <v>229</v>
      </c>
      <c r="G67" s="11">
        <v>16</v>
      </c>
      <c r="H67" s="6">
        <f t="shared" si="6"/>
        <v>16</v>
      </c>
      <c r="I67" s="6">
        <v>0.2</v>
      </c>
      <c r="J67" s="20">
        <f t="shared" ref="J67:J68" si="10">G67*I67*4</f>
        <v>12.8</v>
      </c>
      <c r="K67" s="11">
        <f t="shared" si="7"/>
        <v>12.8</v>
      </c>
      <c r="L67" s="6" t="s">
        <v>233</v>
      </c>
      <c r="M67" s="6" t="s">
        <v>219</v>
      </c>
    </row>
    <row r="68" spans="1:13" ht="157.5" x14ac:dyDescent="0.25">
      <c r="A68" s="9">
        <f t="shared" si="2"/>
        <v>61</v>
      </c>
      <c r="B68" s="6" t="s">
        <v>26</v>
      </c>
      <c r="C68" s="6" t="s">
        <v>20</v>
      </c>
      <c r="D68" s="5" t="s">
        <v>21</v>
      </c>
      <c r="E68" s="10" t="s">
        <v>156</v>
      </c>
      <c r="F68" s="7" t="s">
        <v>19</v>
      </c>
      <c r="G68" s="11">
        <v>24</v>
      </c>
      <c r="H68" s="6">
        <f t="shared" si="6"/>
        <v>24</v>
      </c>
      <c r="I68" s="6">
        <v>0.2</v>
      </c>
      <c r="J68" s="20">
        <f t="shared" si="10"/>
        <v>19.200000000000003</v>
      </c>
      <c r="K68" s="11">
        <f t="shared" si="7"/>
        <v>19.200000000000003</v>
      </c>
      <c r="L68" s="6" t="s">
        <v>233</v>
      </c>
      <c r="M68" s="6" t="s">
        <v>220</v>
      </c>
    </row>
    <row r="69" spans="1:13" ht="31.5" x14ac:dyDescent="0.25">
      <c r="A69" s="9">
        <f t="shared" si="2"/>
        <v>62</v>
      </c>
      <c r="B69" s="17" t="s">
        <v>26</v>
      </c>
      <c r="C69" s="17" t="s">
        <v>239</v>
      </c>
      <c r="D69" s="5" t="s">
        <v>240</v>
      </c>
      <c r="E69" s="10" t="s">
        <v>242</v>
      </c>
      <c r="F69" s="7" t="s">
        <v>241</v>
      </c>
      <c r="G69" s="11">
        <v>56</v>
      </c>
      <c r="H69" s="17">
        <f t="shared" si="6"/>
        <v>56</v>
      </c>
      <c r="I69" s="17">
        <v>0.25</v>
      </c>
      <c r="J69" s="18">
        <f t="shared" si="8"/>
        <v>14</v>
      </c>
      <c r="K69" s="11">
        <f t="shared" si="7"/>
        <v>14</v>
      </c>
      <c r="L69" s="17" t="s">
        <v>238</v>
      </c>
      <c r="M69" s="17" t="s">
        <v>253</v>
      </c>
    </row>
    <row r="70" spans="1:13" ht="47.25" x14ac:dyDescent="0.25">
      <c r="A70" s="9">
        <f t="shared" si="2"/>
        <v>63</v>
      </c>
      <c r="B70" s="17" t="s">
        <v>26</v>
      </c>
      <c r="C70" s="17" t="s">
        <v>243</v>
      </c>
      <c r="D70" s="5" t="s">
        <v>245</v>
      </c>
      <c r="E70" s="10" t="s">
        <v>246</v>
      </c>
      <c r="F70" s="7" t="s">
        <v>244</v>
      </c>
      <c r="G70" s="11">
        <v>40</v>
      </c>
      <c r="H70" s="17">
        <f t="shared" si="6"/>
        <v>40</v>
      </c>
      <c r="I70" s="17">
        <v>0.2</v>
      </c>
      <c r="J70" s="18">
        <f t="shared" si="8"/>
        <v>8</v>
      </c>
      <c r="K70" s="11">
        <f t="shared" si="7"/>
        <v>8</v>
      </c>
      <c r="L70" s="17" t="s">
        <v>238</v>
      </c>
      <c r="M70" s="17" t="s">
        <v>254</v>
      </c>
    </row>
    <row r="71" spans="1:13" ht="78.75" x14ac:dyDescent="0.25">
      <c r="A71" s="9">
        <f t="shared" si="2"/>
        <v>64</v>
      </c>
      <c r="B71" s="17" t="s">
        <v>26</v>
      </c>
      <c r="C71" s="19" t="s">
        <v>243</v>
      </c>
      <c r="D71" s="5" t="s">
        <v>255</v>
      </c>
      <c r="E71" s="10" t="s">
        <v>256</v>
      </c>
      <c r="F71" s="7" t="s">
        <v>257</v>
      </c>
      <c r="G71" s="11">
        <v>8</v>
      </c>
      <c r="H71" s="19">
        <f t="shared" si="6"/>
        <v>8</v>
      </c>
      <c r="I71" s="17">
        <v>4</v>
      </c>
      <c r="J71" s="19">
        <f t="shared" si="8"/>
        <v>32</v>
      </c>
      <c r="K71" s="11">
        <f t="shared" si="7"/>
        <v>32</v>
      </c>
      <c r="L71" s="17" t="s">
        <v>238</v>
      </c>
      <c r="M71" s="17" t="s">
        <v>222</v>
      </c>
    </row>
    <row r="72" spans="1:13" ht="63" x14ac:dyDescent="0.25">
      <c r="A72" s="9">
        <f t="shared" si="2"/>
        <v>65</v>
      </c>
      <c r="B72" s="17" t="s">
        <v>26</v>
      </c>
      <c r="C72" s="19" t="s">
        <v>261</v>
      </c>
      <c r="D72" s="5" t="s">
        <v>258</v>
      </c>
      <c r="E72" s="10" t="s">
        <v>259</v>
      </c>
      <c r="F72" s="7" t="s">
        <v>260</v>
      </c>
      <c r="G72" s="11">
        <v>2</v>
      </c>
      <c r="H72" s="19">
        <f t="shared" si="6"/>
        <v>2</v>
      </c>
      <c r="I72" s="17">
        <v>0.5</v>
      </c>
      <c r="J72" s="19">
        <f>G72*I72*4</f>
        <v>4</v>
      </c>
      <c r="K72" s="11">
        <f t="shared" si="7"/>
        <v>4</v>
      </c>
      <c r="L72" s="19" t="s">
        <v>233</v>
      </c>
      <c r="M72" s="17" t="s">
        <v>222</v>
      </c>
    </row>
    <row r="73" spans="1:13" ht="31.5" x14ac:dyDescent="0.25">
      <c r="A73" s="9">
        <f t="shared" ref="A73:A87" si="11">A72+1</f>
        <v>66</v>
      </c>
      <c r="B73" s="17" t="s">
        <v>26</v>
      </c>
      <c r="C73" s="17" t="s">
        <v>20</v>
      </c>
      <c r="D73" s="5" t="s">
        <v>263</v>
      </c>
      <c r="E73" s="10" t="s">
        <v>262</v>
      </c>
      <c r="F73" s="11" t="s">
        <v>264</v>
      </c>
      <c r="G73" s="11">
        <v>4</v>
      </c>
      <c r="H73" s="19">
        <f t="shared" si="6"/>
        <v>4</v>
      </c>
      <c r="I73" s="17">
        <v>0.5</v>
      </c>
      <c r="J73" s="20">
        <f>G73*I73*4</f>
        <v>8</v>
      </c>
      <c r="K73" s="11">
        <f t="shared" si="7"/>
        <v>8</v>
      </c>
      <c r="L73" s="19" t="s">
        <v>233</v>
      </c>
      <c r="M73" s="17" t="s">
        <v>265</v>
      </c>
    </row>
    <row r="74" spans="1:13" ht="31.5" x14ac:dyDescent="0.25">
      <c r="A74" s="9">
        <f t="shared" si="11"/>
        <v>67</v>
      </c>
      <c r="B74" s="6" t="s">
        <v>26</v>
      </c>
      <c r="C74" s="6" t="s">
        <v>20</v>
      </c>
      <c r="D74" s="5" t="s">
        <v>157</v>
      </c>
      <c r="E74" s="10" t="s">
        <v>158</v>
      </c>
      <c r="F74" s="7" t="s">
        <v>159</v>
      </c>
      <c r="G74" s="11">
        <v>1</v>
      </c>
      <c r="H74" s="6">
        <f t="shared" si="6"/>
        <v>1</v>
      </c>
      <c r="I74" s="6">
        <v>4</v>
      </c>
      <c r="J74" s="6">
        <f>G74*I74*2</f>
        <v>8</v>
      </c>
      <c r="K74" s="11">
        <f t="shared" si="7"/>
        <v>8</v>
      </c>
      <c r="L74" s="6" t="s">
        <v>221</v>
      </c>
      <c r="M74" s="6" t="s">
        <v>222</v>
      </c>
    </row>
    <row r="75" spans="1:13" ht="31.5" x14ac:dyDescent="0.25">
      <c r="A75" s="9">
        <f t="shared" si="11"/>
        <v>68</v>
      </c>
      <c r="B75" s="6" t="s">
        <v>26</v>
      </c>
      <c r="C75" s="6" t="s">
        <v>20</v>
      </c>
      <c r="D75" s="10" t="s">
        <v>160</v>
      </c>
      <c r="E75" s="10" t="s">
        <v>161</v>
      </c>
      <c r="F75" s="7" t="s">
        <v>159</v>
      </c>
      <c r="G75" s="11">
        <v>1</v>
      </c>
      <c r="H75" s="6">
        <f t="shared" si="6"/>
        <v>1</v>
      </c>
      <c r="I75" s="6">
        <v>2</v>
      </c>
      <c r="J75" s="20">
        <f t="shared" ref="J75:J79" si="12">G75*I75*2</f>
        <v>4</v>
      </c>
      <c r="K75" s="11">
        <f t="shared" si="7"/>
        <v>4</v>
      </c>
      <c r="L75" s="6" t="s">
        <v>221</v>
      </c>
      <c r="M75" s="6" t="s">
        <v>222</v>
      </c>
    </row>
    <row r="76" spans="1:13" ht="31.5" x14ac:dyDescent="0.25">
      <c r="A76" s="9">
        <f t="shared" si="11"/>
        <v>69</v>
      </c>
      <c r="B76" s="6" t="s">
        <v>26</v>
      </c>
      <c r="C76" s="6" t="s">
        <v>20</v>
      </c>
      <c r="D76" s="5" t="s">
        <v>162</v>
      </c>
      <c r="E76" s="10" t="s">
        <v>163</v>
      </c>
      <c r="F76" s="7" t="s">
        <v>159</v>
      </c>
      <c r="G76" s="11">
        <v>1</v>
      </c>
      <c r="H76" s="6">
        <f t="shared" si="6"/>
        <v>1</v>
      </c>
      <c r="I76" s="6">
        <v>4</v>
      </c>
      <c r="J76" s="20">
        <f t="shared" si="12"/>
        <v>8</v>
      </c>
      <c r="K76" s="11">
        <f t="shared" si="7"/>
        <v>8</v>
      </c>
      <c r="L76" s="6" t="s">
        <v>221</v>
      </c>
      <c r="M76" s="6" t="s">
        <v>222</v>
      </c>
    </row>
    <row r="77" spans="1:13" ht="31.5" x14ac:dyDescent="0.25">
      <c r="A77" s="9">
        <f t="shared" si="11"/>
        <v>70</v>
      </c>
      <c r="B77" s="6" t="s">
        <v>26</v>
      </c>
      <c r="C77" s="6" t="s">
        <v>20</v>
      </c>
      <c r="D77" s="5" t="s">
        <v>164</v>
      </c>
      <c r="E77" s="10" t="s">
        <v>165</v>
      </c>
      <c r="F77" s="7" t="s">
        <v>159</v>
      </c>
      <c r="G77" s="11">
        <v>0.5</v>
      </c>
      <c r="H77" s="6">
        <f t="shared" si="6"/>
        <v>0.5</v>
      </c>
      <c r="I77" s="6">
        <v>8</v>
      </c>
      <c r="J77" s="20">
        <f t="shared" si="12"/>
        <v>8</v>
      </c>
      <c r="K77" s="11">
        <f t="shared" si="7"/>
        <v>8</v>
      </c>
      <c r="L77" s="6" t="s">
        <v>221</v>
      </c>
      <c r="M77" s="6" t="s">
        <v>222</v>
      </c>
    </row>
    <row r="78" spans="1:13" ht="31.5" x14ac:dyDescent="0.25">
      <c r="A78" s="9">
        <f t="shared" si="11"/>
        <v>71</v>
      </c>
      <c r="B78" s="6" t="s">
        <v>26</v>
      </c>
      <c r="C78" s="6" t="s">
        <v>166</v>
      </c>
      <c r="D78" s="5" t="s">
        <v>167</v>
      </c>
      <c r="E78" s="10" t="s">
        <v>168</v>
      </c>
      <c r="F78" s="15" t="s">
        <v>230</v>
      </c>
      <c r="G78" s="11">
        <v>8</v>
      </c>
      <c r="H78" s="6">
        <f t="shared" si="6"/>
        <v>8</v>
      </c>
      <c r="I78" s="6">
        <v>4</v>
      </c>
      <c r="J78" s="20">
        <f t="shared" si="12"/>
        <v>64</v>
      </c>
      <c r="K78" s="11">
        <f t="shared" si="7"/>
        <v>64</v>
      </c>
      <c r="L78" s="6" t="s">
        <v>221</v>
      </c>
      <c r="M78" s="6" t="s">
        <v>222</v>
      </c>
    </row>
    <row r="79" spans="1:13" ht="31.5" x14ac:dyDescent="0.25">
      <c r="A79" s="9">
        <f t="shared" si="11"/>
        <v>72</v>
      </c>
      <c r="B79" s="6" t="s">
        <v>26</v>
      </c>
      <c r="C79" s="6" t="s">
        <v>166</v>
      </c>
      <c r="D79" s="10" t="s">
        <v>169</v>
      </c>
      <c r="E79" s="10" t="s">
        <v>170</v>
      </c>
      <c r="F79" s="7" t="s">
        <v>171</v>
      </c>
      <c r="G79" s="11">
        <v>4</v>
      </c>
      <c r="H79" s="6">
        <f t="shared" si="6"/>
        <v>4</v>
      </c>
      <c r="I79" s="6">
        <v>4</v>
      </c>
      <c r="J79" s="20">
        <f t="shared" si="12"/>
        <v>32</v>
      </c>
      <c r="K79" s="11">
        <f t="shared" si="7"/>
        <v>32</v>
      </c>
      <c r="L79" s="6" t="s">
        <v>221</v>
      </c>
      <c r="M79" s="6" t="s">
        <v>222</v>
      </c>
    </row>
    <row r="80" spans="1:13" ht="31.5" x14ac:dyDescent="0.25">
      <c r="A80" s="9">
        <f t="shared" si="11"/>
        <v>73</v>
      </c>
      <c r="B80" s="6" t="s">
        <v>26</v>
      </c>
      <c r="C80" s="6" t="s">
        <v>172</v>
      </c>
      <c r="D80" s="10" t="s">
        <v>173</v>
      </c>
      <c r="E80" s="10" t="s">
        <v>174</v>
      </c>
      <c r="F80" s="7" t="s">
        <v>175</v>
      </c>
      <c r="G80" s="11">
        <v>2</v>
      </c>
      <c r="H80" s="6">
        <f t="shared" si="6"/>
        <v>2</v>
      </c>
      <c r="I80" s="6">
        <v>0.25</v>
      </c>
      <c r="J80" s="6">
        <f t="shared" si="8"/>
        <v>0.5</v>
      </c>
      <c r="K80" s="11">
        <f t="shared" si="7"/>
        <v>0.5</v>
      </c>
      <c r="L80" s="6" t="s">
        <v>223</v>
      </c>
      <c r="M80" s="6" t="s">
        <v>224</v>
      </c>
    </row>
    <row r="81" spans="1:13" ht="47.25" x14ac:dyDescent="0.25">
      <c r="A81" s="9">
        <f t="shared" si="11"/>
        <v>74</v>
      </c>
      <c r="B81" s="6" t="s">
        <v>26</v>
      </c>
      <c r="C81" s="6" t="s">
        <v>172</v>
      </c>
      <c r="D81" s="10" t="s">
        <v>176</v>
      </c>
      <c r="E81" s="10" t="s">
        <v>177</v>
      </c>
      <c r="F81" s="7" t="s">
        <v>178</v>
      </c>
      <c r="G81" s="11">
        <v>2</v>
      </c>
      <c r="H81" s="6">
        <f t="shared" si="6"/>
        <v>2</v>
      </c>
      <c r="I81" s="6">
        <v>4</v>
      </c>
      <c r="J81" s="6">
        <f t="shared" si="8"/>
        <v>8</v>
      </c>
      <c r="K81" s="11">
        <f t="shared" si="7"/>
        <v>8</v>
      </c>
      <c r="L81" s="6" t="s">
        <v>223</v>
      </c>
      <c r="M81" s="6" t="s">
        <v>225</v>
      </c>
    </row>
    <row r="82" spans="1:13" ht="47.25" x14ac:dyDescent="0.25">
      <c r="A82" s="9">
        <f t="shared" si="11"/>
        <v>75</v>
      </c>
      <c r="B82" s="6" t="s">
        <v>26</v>
      </c>
      <c r="C82" s="6" t="s">
        <v>172</v>
      </c>
      <c r="D82" s="10" t="s">
        <v>179</v>
      </c>
      <c r="E82" s="10" t="s">
        <v>180</v>
      </c>
      <c r="F82" s="15" t="s">
        <v>231</v>
      </c>
      <c r="G82" s="11">
        <v>2</v>
      </c>
      <c r="H82" s="6">
        <f t="shared" si="6"/>
        <v>2</v>
      </c>
      <c r="I82" s="6">
        <v>0.5</v>
      </c>
      <c r="J82" s="6">
        <f t="shared" si="8"/>
        <v>1</v>
      </c>
      <c r="K82" s="11">
        <f t="shared" si="7"/>
        <v>1</v>
      </c>
      <c r="L82" s="6" t="s">
        <v>223</v>
      </c>
      <c r="M82" s="6" t="s">
        <v>219</v>
      </c>
    </row>
    <row r="83" spans="1:13" ht="31.5" x14ac:dyDescent="0.25">
      <c r="A83" s="9">
        <f t="shared" si="11"/>
        <v>76</v>
      </c>
      <c r="B83" s="6" t="s">
        <v>26</v>
      </c>
      <c r="C83" s="6" t="s">
        <v>172</v>
      </c>
      <c r="D83" s="10" t="s">
        <v>181</v>
      </c>
      <c r="E83" s="10" t="s">
        <v>182</v>
      </c>
      <c r="F83" s="7" t="s">
        <v>183</v>
      </c>
      <c r="G83" s="11">
        <v>4</v>
      </c>
      <c r="H83" s="6">
        <f t="shared" si="6"/>
        <v>4</v>
      </c>
      <c r="I83" s="6">
        <v>0.25</v>
      </c>
      <c r="J83" s="6">
        <f t="shared" si="8"/>
        <v>1</v>
      </c>
      <c r="K83" s="11">
        <f t="shared" si="7"/>
        <v>1</v>
      </c>
      <c r="L83" s="6" t="s">
        <v>223</v>
      </c>
      <c r="M83" s="6" t="s">
        <v>219</v>
      </c>
    </row>
    <row r="84" spans="1:13" ht="47.25" x14ac:dyDescent="0.25">
      <c r="A84" s="9">
        <f t="shared" si="11"/>
        <v>77</v>
      </c>
      <c r="B84" s="6" t="s">
        <v>26</v>
      </c>
      <c r="C84" s="6" t="s">
        <v>184</v>
      </c>
      <c r="D84" s="5" t="s">
        <v>185</v>
      </c>
      <c r="E84" s="10" t="s">
        <v>186</v>
      </c>
      <c r="F84" s="15" t="s">
        <v>232</v>
      </c>
      <c r="G84" s="11">
        <v>4</v>
      </c>
      <c r="H84" s="6">
        <f t="shared" si="6"/>
        <v>4</v>
      </c>
      <c r="I84" s="6">
        <v>0.5</v>
      </c>
      <c r="J84" s="6">
        <f>G84*I84*2</f>
        <v>4</v>
      </c>
      <c r="K84" s="11">
        <f t="shared" si="7"/>
        <v>4</v>
      </c>
      <c r="L84" s="6" t="s">
        <v>221</v>
      </c>
      <c r="M84" s="6" t="s">
        <v>219</v>
      </c>
    </row>
    <row r="85" spans="1:13" ht="47.25" x14ac:dyDescent="0.25">
      <c r="A85" s="9">
        <f t="shared" si="11"/>
        <v>78</v>
      </c>
      <c r="B85" s="6" t="s">
        <v>26</v>
      </c>
      <c r="C85" s="6" t="s">
        <v>184</v>
      </c>
      <c r="D85" s="5" t="s">
        <v>187</v>
      </c>
      <c r="E85" s="10" t="s">
        <v>188</v>
      </c>
      <c r="F85" s="7" t="s">
        <v>189</v>
      </c>
      <c r="G85" s="11">
        <v>4</v>
      </c>
      <c r="H85" s="6">
        <f t="shared" si="6"/>
        <v>4</v>
      </c>
      <c r="I85" s="6">
        <v>0.5</v>
      </c>
      <c r="J85" s="20">
        <f t="shared" ref="J85:J87" si="13">G85*I85*2</f>
        <v>4</v>
      </c>
      <c r="K85" s="11">
        <f t="shared" si="7"/>
        <v>4</v>
      </c>
      <c r="L85" s="6" t="s">
        <v>221</v>
      </c>
      <c r="M85" s="6" t="s">
        <v>226</v>
      </c>
    </row>
    <row r="86" spans="1:13" ht="47.25" x14ac:dyDescent="0.25">
      <c r="A86" s="9">
        <f t="shared" si="11"/>
        <v>79</v>
      </c>
      <c r="B86" s="6" t="s">
        <v>26</v>
      </c>
      <c r="C86" s="6" t="s">
        <v>152</v>
      </c>
      <c r="D86" s="5" t="s">
        <v>190</v>
      </c>
      <c r="E86" s="10" t="s">
        <v>191</v>
      </c>
      <c r="F86" s="7" t="s">
        <v>192</v>
      </c>
      <c r="G86" s="11">
        <v>1</v>
      </c>
      <c r="H86" s="6">
        <f t="shared" si="6"/>
        <v>1</v>
      </c>
      <c r="I86" s="6">
        <v>15</v>
      </c>
      <c r="J86" s="20">
        <f t="shared" si="13"/>
        <v>30</v>
      </c>
      <c r="K86" s="11">
        <f t="shared" si="7"/>
        <v>30</v>
      </c>
      <c r="L86" s="6" t="s">
        <v>221</v>
      </c>
      <c r="M86" s="6" t="s">
        <v>227</v>
      </c>
    </row>
    <row r="87" spans="1:13" ht="47.25" x14ac:dyDescent="0.25">
      <c r="A87" s="9">
        <f t="shared" si="11"/>
        <v>80</v>
      </c>
      <c r="B87" s="6" t="s">
        <v>22</v>
      </c>
      <c r="C87" s="6" t="s">
        <v>152</v>
      </c>
      <c r="D87" s="5" t="s">
        <v>193</v>
      </c>
      <c r="E87" s="10" t="s">
        <v>194</v>
      </c>
      <c r="F87" s="7" t="s">
        <v>155</v>
      </c>
      <c r="G87" s="11">
        <v>0.2</v>
      </c>
      <c r="H87" s="6">
        <f t="shared" si="6"/>
        <v>0.2</v>
      </c>
      <c r="I87" s="6">
        <v>400</v>
      </c>
      <c r="J87" s="20">
        <f t="shared" si="13"/>
        <v>160</v>
      </c>
      <c r="K87" s="11">
        <f t="shared" si="7"/>
        <v>160</v>
      </c>
      <c r="L87" s="6" t="s">
        <v>221</v>
      </c>
      <c r="M87" s="6" t="s">
        <v>228</v>
      </c>
    </row>
    <row r="88" spans="1:13" ht="18.75" x14ac:dyDescent="0.3">
      <c r="A88" s="21"/>
    </row>
    <row r="89" spans="1:13" ht="18.75" x14ac:dyDescent="0.3">
      <c r="A89" s="21"/>
    </row>
    <row r="90" spans="1:13" ht="18.75" x14ac:dyDescent="0.3">
      <c r="A90" s="21"/>
    </row>
  </sheetData>
  <sheetProtection algorithmName="SHA-512" hashValue="HzrSakHw6+OkeklqiXL4/0nszYGlzl1Hq/Lj/QTBlSMmcM4/4L9BzN+ZtBa7J7BJ/cTi0tsY4uN/jKdwD0xW/Q==" saltValue="q75Tw7VgEiDONmSyFBF2Zw==" spinCount="100000" sheet="1" objects="1" scenarios="1" selectLockedCells="1" selectUnlockedCells="1"/>
  <mergeCells count="1">
    <mergeCell ref="A1:M6"/>
  </mergeCells>
  <pageMargins left="0.511811024" right="0.511811024" top="0.78740157499999996" bottom="0.78740157499999996" header="0.31496062000000002" footer="0.31496062000000002"/>
  <pageSetup paperSize="1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18" sqref="A18"/>
    </sheetView>
  </sheetViews>
  <sheetFormatPr defaultRowHeight="15" x14ac:dyDescent="0.25"/>
  <cols>
    <col min="1" max="1" width="18.7109375" customWidth="1"/>
    <col min="2" max="2" width="98.5703125" customWidth="1"/>
  </cols>
  <sheetData>
    <row r="1" spans="1:2" x14ac:dyDescent="0.25">
      <c r="A1" s="22" t="s">
        <v>16</v>
      </c>
      <c r="B1" s="23"/>
    </row>
    <row r="2" spans="1:2" ht="30" x14ac:dyDescent="0.25">
      <c r="A2" s="2" t="s">
        <v>13</v>
      </c>
      <c r="B2" s="3" t="s">
        <v>14</v>
      </c>
    </row>
    <row r="3" spans="1:2" x14ac:dyDescent="0.25">
      <c r="A3" s="2" t="s">
        <v>23</v>
      </c>
      <c r="B3" s="4" t="s">
        <v>15</v>
      </c>
    </row>
    <row r="4" spans="1:2" x14ac:dyDescent="0.25">
      <c r="A4" s="2" t="s">
        <v>195</v>
      </c>
      <c r="B4" s="3" t="s">
        <v>236</v>
      </c>
    </row>
    <row r="5" spans="1:2" x14ac:dyDescent="0.25">
      <c r="A5" s="2" t="s">
        <v>196</v>
      </c>
      <c r="B5" s="3" t="s">
        <v>197</v>
      </c>
    </row>
    <row r="6" spans="1:2" x14ac:dyDescent="0.25">
      <c r="A6" s="2" t="s">
        <v>198</v>
      </c>
      <c r="B6" s="3" t="s">
        <v>199</v>
      </c>
    </row>
    <row r="7" spans="1:2" x14ac:dyDescent="0.25">
      <c r="A7" s="2" t="s">
        <v>200</v>
      </c>
      <c r="B7" s="4" t="s">
        <v>201</v>
      </c>
    </row>
    <row r="8" spans="1:2" x14ac:dyDescent="0.25">
      <c r="A8" s="2" t="s">
        <v>202</v>
      </c>
      <c r="B8" s="3" t="s">
        <v>203</v>
      </c>
    </row>
    <row r="9" spans="1:2" x14ac:dyDescent="0.25">
      <c r="A9" s="2" t="s">
        <v>18</v>
      </c>
      <c r="B9" s="3" t="s">
        <v>25</v>
      </c>
    </row>
    <row r="10" spans="1:2" x14ac:dyDescent="0.25">
      <c r="A10" s="2" t="s">
        <v>17</v>
      </c>
      <c r="B10" s="4" t="s">
        <v>204</v>
      </c>
    </row>
    <row r="11" spans="1:2" x14ac:dyDescent="0.25">
      <c r="A11" s="2" t="s">
        <v>205</v>
      </c>
      <c r="B11" s="4" t="s">
        <v>206</v>
      </c>
    </row>
    <row r="12" spans="1:2" x14ac:dyDescent="0.25">
      <c r="A12" s="2" t="s">
        <v>207</v>
      </c>
      <c r="B12" s="4" t="s">
        <v>208</v>
      </c>
    </row>
    <row r="13" spans="1:2" x14ac:dyDescent="0.25">
      <c r="A13" s="2" t="s">
        <v>209</v>
      </c>
      <c r="B13" s="4" t="s">
        <v>210</v>
      </c>
    </row>
    <row r="14" spans="1:2" x14ac:dyDescent="0.25">
      <c r="A14" s="2" t="s">
        <v>211</v>
      </c>
      <c r="B14" s="4" t="s">
        <v>24</v>
      </c>
    </row>
    <row r="15" spans="1:2" ht="30" x14ac:dyDescent="0.25">
      <c r="A15" s="2" t="s">
        <v>249</v>
      </c>
      <c r="B15" s="4" t="s">
        <v>27</v>
      </c>
    </row>
    <row r="16" spans="1:2" x14ac:dyDescent="0.25">
      <c r="A16" s="2"/>
      <c r="B16" s="4"/>
    </row>
  </sheetData>
  <mergeCells count="1">
    <mergeCell ref="A1:B1"/>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EF40B79778214AAAF28A72BF7577C7" ma:contentTypeVersion="13" ma:contentTypeDescription="Crie um novo documento." ma:contentTypeScope="" ma:versionID="b9ebfb886a5da09b7f0fdfa3e2071d62">
  <xsd:schema xmlns:xsd="http://www.w3.org/2001/XMLSchema" xmlns:xs="http://www.w3.org/2001/XMLSchema" xmlns:p="http://schemas.microsoft.com/office/2006/metadata/properties" xmlns:ns3="b094e712-8476-4f5d-b70a-dbe478760f55" xmlns:ns4="a66f2308-5a93-48a9-ae2f-a5ce457c4420" targetNamespace="http://schemas.microsoft.com/office/2006/metadata/properties" ma:root="true" ma:fieldsID="f98ee1a854709a60115d384790907364" ns3:_="" ns4:_="">
    <xsd:import namespace="b094e712-8476-4f5d-b70a-dbe478760f55"/>
    <xsd:import namespace="a66f2308-5a93-48a9-ae2f-a5ce457c442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4e712-8476-4f5d-b70a-dbe478760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f2308-5a93-48a9-ae2f-a5ce457c4420"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SharingHintHash" ma:index="20"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61DC96-BD74-4A7D-96B7-04743251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4e712-8476-4f5d-b70a-dbe478760f55"/>
    <ds:schemaRef ds:uri="a66f2308-5a93-48a9-ae2f-a5ce457c4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1BD50-D3B3-4A89-B6F9-13DD44A3DA54}">
  <ds:schemaRefs>
    <ds:schemaRef ds:uri="http://purl.org/dc/dcmitype/"/>
    <ds:schemaRef ds:uri="http://www.w3.org/XML/1998/namespace"/>
    <ds:schemaRef ds:uri="http://purl.org/dc/terms/"/>
    <ds:schemaRef ds:uri="http://purl.org/dc/elements/1.1/"/>
    <ds:schemaRef ds:uri="http://schemas.microsoft.com/office/2006/documentManagement/types"/>
    <ds:schemaRef ds:uri="a66f2308-5a93-48a9-ae2f-a5ce457c4420"/>
    <ds:schemaRef ds:uri="http://schemas.microsoft.com/office/infopath/2007/PartnerControls"/>
    <ds:schemaRef ds:uri="http://schemas.openxmlformats.org/package/2006/metadata/core-properties"/>
    <ds:schemaRef ds:uri="b094e712-8476-4f5d-b70a-dbe478760f55"/>
    <ds:schemaRef ds:uri="http://schemas.microsoft.com/office/2006/metadata/properties"/>
  </ds:schemaRefs>
</ds:datastoreItem>
</file>

<file path=customXml/itemProps3.xml><?xml version="1.0" encoding="utf-8"?>
<ds:datastoreItem xmlns:ds="http://schemas.openxmlformats.org/officeDocument/2006/customXml" ds:itemID="{21C9F48F-5C63-4DEA-A53B-06FBA02AF4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SRE</vt:lpstr>
      <vt:lpstr>Glossário SRE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Sérgio Fonseca</dc:creator>
  <cp:lastModifiedBy>Sergio Fonseca</cp:lastModifiedBy>
  <dcterms:created xsi:type="dcterms:W3CDTF">2022-02-22T13:30:57Z</dcterms:created>
  <dcterms:modified xsi:type="dcterms:W3CDTF">2022-04-14T18:41:49Z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0x0101007CEF40B79778214AAAF28A72BF7577C7</vt:lpwstr>
  </property>
</Properties>
</file>